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worksheets/sheet4.xml" ContentType="application/vnd.openxmlformats-officedocument.spreadsheetml.worksheet+xml"/>
  <Default Extension="xml" ContentType="application/xml"/>
  <Override PartName="/xl/drawings/drawing6.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drawings/drawing8.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harts/chart5.xml" ContentType="application/vnd.openxmlformats-officedocument.drawingml.chart+xml"/>
  <Override PartName="/xl/styles.xml" ContentType="application/vnd.openxmlformats-officedocument.spreadsheetml.styles+xml"/>
  <Override PartName="/xl/calcChain.xml" ContentType="application/vnd.openxmlformats-officedocument.spreadsheetml.calcChain+xml"/>
  <Override PartName="/xl/drawings/drawing3.xml" ContentType="application/vnd.openxmlformats-officedocument.drawing+xml"/>
  <Override PartName="/xl/charts/chart2.xml" ContentType="application/vnd.openxmlformats-officedocument.drawingml.chart+xml"/>
  <Default Extension="vml" ContentType="application/vnd.openxmlformats-officedocument.vmlDrawing"/>
  <Override PartName="/xl/worksheets/sheet3.xml" ContentType="application/vnd.openxmlformats-officedocument.spreadsheetml.worksheet+xml"/>
  <Override PartName="/xl/drawings/drawing5.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7.xml" ContentType="application/vnd.openxmlformats-officedocument.drawing+xml"/>
  <Override PartName="/xl/charts/chart4.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0" yWindow="-60" windowWidth="24460" windowHeight="15440" tabRatio="766"/>
  </bookViews>
  <sheets>
    <sheet name="Intro" sheetId="20" r:id="rId1"/>
    <sheet name="Penny War Tally" sheetId="1" r:id="rId2"/>
    <sheet name="Stats" sheetId="12" r:id="rId3"/>
    <sheet name="Stats (sorted)" sheetId="17" r:id="rId4"/>
    <sheet name="Most Points" sheetId="15" r:id="rId5"/>
    <sheet name="Biggest MoneyMaker" sheetId="16" r:id="rId6"/>
    <sheet name="Biggest Loser" sheetId="19" r:id="rId7"/>
    <sheet name="Annual Totals (graph)" sheetId="14" r:id="rId8"/>
  </sheets>
  <definedNames>
    <definedName name="_xlnm._FilterDatabase" localSheetId="6" hidden="1">'Biggest Loser'!$A$1:$F$69</definedName>
    <definedName name="_xlnm._FilterDatabase" localSheetId="5" hidden="1">'Biggest MoneyMaker'!$A$1:$F$69</definedName>
    <definedName name="_xlnm._FilterDatabase" localSheetId="4" hidden="1">'Most Points'!$A$1:$F$69</definedName>
    <definedName name="_xlnm._FilterDatabase" localSheetId="2" hidden="1">Stats!$A$1:$F$73</definedName>
    <definedName name="_xlnm._FilterDatabase" localSheetId="3" hidden="1">'Stats (sorted)'!$A$1:$F$69</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2" i="14"/>
  <c r="G3"/>
  <c r="F4"/>
  <c r="F5"/>
  <c r="E4"/>
  <c r="E5"/>
  <c r="D4"/>
  <c r="D5"/>
  <c r="B4"/>
  <c r="B5"/>
  <c r="C4"/>
  <c r="C5"/>
  <c r="G4"/>
  <c r="G5"/>
  <c r="F18" i="19"/>
  <c r="E18"/>
  <c r="F46"/>
  <c r="E46"/>
  <c r="F6"/>
  <c r="E6"/>
  <c r="F57"/>
  <c r="E57"/>
  <c r="F34"/>
  <c r="E34"/>
  <c r="F43"/>
  <c r="E43"/>
  <c r="F2"/>
  <c r="E2"/>
  <c r="F10"/>
  <c r="E10"/>
  <c r="F23"/>
  <c r="E23"/>
  <c r="F50"/>
  <c r="E50"/>
  <c r="F22"/>
  <c r="E22"/>
  <c r="F66"/>
  <c r="E66"/>
  <c r="F7"/>
  <c r="E7"/>
  <c r="F51"/>
  <c r="E51"/>
  <c r="F53"/>
  <c r="E53"/>
  <c r="F33"/>
  <c r="E33"/>
  <c r="F54"/>
  <c r="E54"/>
  <c r="F15"/>
  <c r="E15"/>
  <c r="F5"/>
  <c r="E5"/>
  <c r="F32"/>
  <c r="E32"/>
  <c r="F21"/>
  <c r="E21"/>
  <c r="F39"/>
  <c r="E39"/>
  <c r="F41"/>
  <c r="E41"/>
  <c r="F67"/>
  <c r="E67"/>
  <c r="F63"/>
  <c r="E63"/>
  <c r="F47"/>
  <c r="E47"/>
  <c r="F48"/>
  <c r="E48"/>
  <c r="F55"/>
  <c r="E55"/>
  <c r="F12"/>
  <c r="E12"/>
  <c r="F44"/>
  <c r="E44"/>
  <c r="F37"/>
  <c r="E37"/>
  <c r="F49"/>
  <c r="E49"/>
  <c r="F68"/>
  <c r="E68"/>
  <c r="F58"/>
  <c r="E58"/>
  <c r="F61"/>
  <c r="E61"/>
  <c r="F9"/>
  <c r="E9"/>
  <c r="F31"/>
  <c r="E31"/>
  <c r="F11"/>
  <c r="E11"/>
  <c r="F60"/>
  <c r="E60"/>
  <c r="F17"/>
  <c r="E17"/>
  <c r="F30"/>
  <c r="E30"/>
  <c r="F36"/>
  <c r="E36"/>
  <c r="F38"/>
  <c r="E38"/>
  <c r="F40"/>
  <c r="E40"/>
  <c r="F65"/>
  <c r="E65"/>
  <c r="F62"/>
  <c r="E62"/>
  <c r="F20"/>
  <c r="E20"/>
  <c r="F24"/>
  <c r="E24"/>
  <c r="F4"/>
  <c r="E4"/>
  <c r="F8"/>
  <c r="E8"/>
  <c r="F16"/>
  <c r="E16"/>
  <c r="F35"/>
  <c r="E35"/>
  <c r="F13"/>
  <c r="E13"/>
  <c r="F42"/>
  <c r="E42"/>
  <c r="F56"/>
  <c r="E56"/>
  <c r="F29"/>
  <c r="E29"/>
  <c r="F45"/>
  <c r="E45"/>
  <c r="F19"/>
  <c r="E19"/>
  <c r="F14"/>
  <c r="E14"/>
  <c r="F3"/>
  <c r="E3"/>
  <c r="F69"/>
  <c r="E69"/>
  <c r="F52"/>
  <c r="E52"/>
  <c r="F64"/>
  <c r="E64"/>
  <c r="F28"/>
  <c r="E28"/>
  <c r="F27"/>
  <c r="E27"/>
  <c r="F26"/>
  <c r="E26"/>
  <c r="F25"/>
  <c r="E25"/>
  <c r="F59"/>
  <c r="E59"/>
  <c r="I1"/>
  <c r="F50" i="16"/>
  <c r="E50"/>
  <c r="F33"/>
  <c r="E33"/>
  <c r="F28"/>
  <c r="E28"/>
  <c r="F13"/>
  <c r="E13"/>
  <c r="F69"/>
  <c r="E69"/>
  <c r="F44"/>
  <c r="E44"/>
  <c r="F12"/>
  <c r="E12"/>
  <c r="F11"/>
  <c r="E11"/>
  <c r="F51"/>
  <c r="E51"/>
  <c r="F18"/>
  <c r="E18"/>
  <c r="F52"/>
  <c r="E52"/>
  <c r="F4"/>
  <c r="E4"/>
  <c r="F32"/>
  <c r="E32"/>
  <c r="F30"/>
  <c r="E30"/>
  <c r="F24"/>
  <c r="E24"/>
  <c r="F68"/>
  <c r="E68"/>
  <c r="F20"/>
  <c r="E20"/>
  <c r="F42"/>
  <c r="E42"/>
  <c r="F22"/>
  <c r="E22"/>
  <c r="F67"/>
  <c r="E67"/>
  <c r="F55"/>
  <c r="E55"/>
  <c r="F35"/>
  <c r="E35"/>
  <c r="F48"/>
  <c r="E48"/>
  <c r="F5"/>
  <c r="E5"/>
  <c r="F9"/>
  <c r="E9"/>
  <c r="F36"/>
  <c r="E36"/>
  <c r="F27"/>
  <c r="E27"/>
  <c r="F23"/>
  <c r="E23"/>
  <c r="F38"/>
  <c r="E38"/>
  <c r="F34"/>
  <c r="E34"/>
  <c r="F58"/>
  <c r="E58"/>
  <c r="F31"/>
  <c r="E31"/>
  <c r="F3"/>
  <c r="E3"/>
  <c r="F16"/>
  <c r="E16"/>
  <c r="F8"/>
  <c r="E8"/>
  <c r="F29"/>
  <c r="E29"/>
  <c r="F66"/>
  <c r="E66"/>
  <c r="F37"/>
  <c r="E37"/>
  <c r="F14"/>
  <c r="E14"/>
  <c r="F47"/>
  <c r="E47"/>
  <c r="F65"/>
  <c r="E65"/>
  <c r="F43"/>
  <c r="E43"/>
  <c r="F56"/>
  <c r="E56"/>
  <c r="F49"/>
  <c r="E49"/>
  <c r="F6"/>
  <c r="E6"/>
  <c r="F10"/>
  <c r="E10"/>
  <c r="F54"/>
  <c r="E54"/>
  <c r="F57"/>
  <c r="E57"/>
  <c r="F19"/>
  <c r="E19"/>
  <c r="F26"/>
  <c r="E26"/>
  <c r="F46"/>
  <c r="E46"/>
  <c r="F59"/>
  <c r="E59"/>
  <c r="F40"/>
  <c r="E40"/>
  <c r="F45"/>
  <c r="E45"/>
  <c r="F21"/>
  <c r="E21"/>
  <c r="F64"/>
  <c r="E64"/>
  <c r="F39"/>
  <c r="E39"/>
  <c r="F53"/>
  <c r="E53"/>
  <c r="F41"/>
  <c r="E41"/>
  <c r="F15"/>
  <c r="E15"/>
  <c r="F2"/>
  <c r="E2"/>
  <c r="F25"/>
  <c r="E25"/>
  <c r="F7"/>
  <c r="E7"/>
  <c r="F63"/>
  <c r="E63"/>
  <c r="F62"/>
  <c r="E62"/>
  <c r="F61"/>
  <c r="E61"/>
  <c r="F60"/>
  <c r="E60"/>
  <c r="F17"/>
  <c r="E17"/>
  <c r="I1"/>
  <c r="F69" i="15"/>
  <c r="E69"/>
  <c r="F68"/>
  <c r="E68"/>
  <c r="F67"/>
  <c r="E67"/>
  <c r="F66"/>
  <c r="E66"/>
  <c r="F65"/>
  <c r="E65"/>
  <c r="F64"/>
  <c r="E64"/>
  <c r="F63"/>
  <c r="E63"/>
  <c r="F62"/>
  <c r="E62"/>
  <c r="F61"/>
  <c r="E61"/>
  <c r="F60"/>
  <c r="E60"/>
  <c r="F59"/>
  <c r="E59"/>
  <c r="F25"/>
  <c r="E25"/>
  <c r="F57"/>
  <c r="E57"/>
  <c r="F56"/>
  <c r="E56"/>
  <c r="F55"/>
  <c r="E55"/>
  <c r="F54"/>
  <c r="E54"/>
  <c r="F53"/>
  <c r="E53"/>
  <c r="F52"/>
  <c r="E52"/>
  <c r="F51"/>
  <c r="E51"/>
  <c r="F50"/>
  <c r="E50"/>
  <c r="F49"/>
  <c r="E49"/>
  <c r="F48"/>
  <c r="E48"/>
  <c r="F47"/>
  <c r="E47"/>
  <c r="F24"/>
  <c r="E24"/>
  <c r="F37"/>
  <c r="E37"/>
  <c r="F44"/>
  <c r="E44"/>
  <c r="F43"/>
  <c r="E43"/>
  <c r="F42"/>
  <c r="E42"/>
  <c r="F41"/>
  <c r="E41"/>
  <c r="F40"/>
  <c r="E40"/>
  <c r="F39"/>
  <c r="E39"/>
  <c r="F38"/>
  <c r="E38"/>
  <c r="F9"/>
  <c r="E9"/>
  <c r="F36"/>
  <c r="E36"/>
  <c r="F46"/>
  <c r="E46"/>
  <c r="F34"/>
  <c r="E34"/>
  <c r="F33"/>
  <c r="E33"/>
  <c r="F32"/>
  <c r="E32"/>
  <c r="F58"/>
  <c r="E58"/>
  <c r="F30"/>
  <c r="E30"/>
  <c r="F29"/>
  <c r="E29"/>
  <c r="F28"/>
  <c r="E28"/>
  <c r="F27"/>
  <c r="E27"/>
  <c r="F26"/>
  <c r="E26"/>
  <c r="F31"/>
  <c r="E31"/>
  <c r="F45"/>
  <c r="E45"/>
  <c r="F23"/>
  <c r="E23"/>
  <c r="F22"/>
  <c r="E22"/>
  <c r="F21"/>
  <c r="E21"/>
  <c r="F20"/>
  <c r="E20"/>
  <c r="F19"/>
  <c r="E19"/>
  <c r="F18"/>
  <c r="E18"/>
  <c r="F17"/>
  <c r="E17"/>
  <c r="F16"/>
  <c r="E16"/>
  <c r="F15"/>
  <c r="E15"/>
  <c r="F14"/>
  <c r="E14"/>
  <c r="F13"/>
  <c r="E13"/>
  <c r="F12"/>
  <c r="E12"/>
  <c r="F11"/>
  <c r="E11"/>
  <c r="F10"/>
  <c r="E10"/>
  <c r="F7"/>
  <c r="E7"/>
  <c r="F8"/>
  <c r="E8"/>
  <c r="F35"/>
  <c r="E35"/>
  <c r="F6"/>
  <c r="E6"/>
  <c r="F5"/>
  <c r="E5"/>
  <c r="F4"/>
  <c r="E4"/>
  <c r="F3"/>
  <c r="E3"/>
  <c r="F2"/>
  <c r="E2"/>
  <c r="I1"/>
  <c r="G141" i="1"/>
  <c r="H2"/>
  <c r="H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I3"/>
  <c r="I5"/>
  <c r="I7"/>
  <c r="I9"/>
  <c r="I11"/>
  <c r="I13"/>
  <c r="I15"/>
  <c r="I17"/>
  <c r="I19"/>
  <c r="I21"/>
  <c r="I23"/>
  <c r="I25"/>
  <c r="I27"/>
  <c r="I29"/>
  <c r="I31"/>
  <c r="I33"/>
  <c r="I35"/>
  <c r="I37"/>
  <c r="I39"/>
  <c r="I41"/>
  <c r="I43"/>
  <c r="I45"/>
  <c r="I47"/>
  <c r="I49"/>
  <c r="I51"/>
  <c r="I53"/>
  <c r="I55"/>
  <c r="I57"/>
  <c r="I59"/>
  <c r="I61"/>
  <c r="I63"/>
  <c r="I65"/>
  <c r="I67"/>
  <c r="I69"/>
  <c r="I71"/>
  <c r="I73"/>
  <c r="I75"/>
  <c r="I77"/>
  <c r="I79"/>
  <c r="I81"/>
  <c r="I83"/>
  <c r="I85"/>
  <c r="I87"/>
  <c r="I89"/>
  <c r="I91"/>
  <c r="I93"/>
  <c r="I95"/>
  <c r="I97"/>
  <c r="I99"/>
  <c r="I101"/>
  <c r="I103"/>
  <c r="I105"/>
  <c r="I107"/>
  <c r="I109"/>
  <c r="I111"/>
  <c r="I113"/>
  <c r="I115"/>
  <c r="I117"/>
  <c r="I119"/>
  <c r="I121"/>
  <c r="I123"/>
  <c r="I125"/>
  <c r="I127"/>
  <c r="I129"/>
  <c r="I131"/>
  <c r="I133"/>
  <c r="I135"/>
  <c r="I137"/>
  <c r="I141"/>
  <c r="F141"/>
  <c r="E141"/>
  <c r="D141"/>
  <c r="C141"/>
  <c r="J12"/>
  <c r="J13"/>
  <c r="K13"/>
  <c r="J6"/>
  <c r="J7"/>
  <c r="K7"/>
  <c r="J8"/>
  <c r="J9"/>
  <c r="K9"/>
  <c r="J10"/>
  <c r="J11"/>
  <c r="K11"/>
  <c r="J14"/>
  <c r="J15"/>
  <c r="K15"/>
  <c r="J16"/>
  <c r="J17"/>
  <c r="K17"/>
  <c r="J18"/>
  <c r="J19"/>
  <c r="K19"/>
  <c r="J20"/>
  <c r="J21"/>
  <c r="K21"/>
  <c r="J22"/>
  <c r="J23"/>
  <c r="K23"/>
  <c r="J24"/>
  <c r="J25"/>
  <c r="K25"/>
  <c r="J26"/>
  <c r="J27"/>
  <c r="K27"/>
  <c r="J28"/>
  <c r="J29"/>
  <c r="K29"/>
  <c r="J30"/>
  <c r="J31"/>
  <c r="K31"/>
  <c r="J32"/>
  <c r="J33"/>
  <c r="K33"/>
  <c r="J34"/>
  <c r="J35"/>
  <c r="K35"/>
  <c r="J36"/>
  <c r="J37"/>
  <c r="K37"/>
  <c r="J38"/>
  <c r="J39"/>
  <c r="K39"/>
  <c r="J40"/>
  <c r="J41"/>
  <c r="K41"/>
  <c r="J42"/>
  <c r="J43"/>
  <c r="K43"/>
  <c r="J44"/>
  <c r="J45"/>
  <c r="K45"/>
  <c r="J46"/>
  <c r="J47"/>
  <c r="K47"/>
  <c r="J48"/>
  <c r="J49"/>
  <c r="K49"/>
  <c r="J50"/>
  <c r="J51"/>
  <c r="K51"/>
  <c r="J52"/>
  <c r="J53"/>
  <c r="K53"/>
  <c r="J54"/>
  <c r="J55"/>
  <c r="K55"/>
  <c r="J56"/>
  <c r="J57"/>
  <c r="K57"/>
  <c r="J58"/>
  <c r="J59"/>
  <c r="K59"/>
  <c r="J60"/>
  <c r="J61"/>
  <c r="K61"/>
  <c r="J62"/>
  <c r="J63"/>
  <c r="K63"/>
  <c r="J64"/>
  <c r="J65"/>
  <c r="K65"/>
  <c r="J66"/>
  <c r="J67"/>
  <c r="K67"/>
  <c r="J68"/>
  <c r="J69"/>
  <c r="K69"/>
  <c r="J70"/>
  <c r="J71"/>
  <c r="K71"/>
  <c r="J72"/>
  <c r="J73"/>
  <c r="K73"/>
  <c r="J74"/>
  <c r="J75"/>
  <c r="K75"/>
  <c r="J76"/>
  <c r="J77"/>
  <c r="K77"/>
  <c r="J78"/>
  <c r="J79"/>
  <c r="K79"/>
  <c r="J80"/>
  <c r="J81"/>
  <c r="K81"/>
  <c r="J82"/>
  <c r="J83"/>
  <c r="K83"/>
  <c r="J84"/>
  <c r="J85"/>
  <c r="K85"/>
  <c r="J86"/>
  <c r="J87"/>
  <c r="K87"/>
  <c r="J88"/>
  <c r="J89"/>
  <c r="K89"/>
  <c r="J90"/>
  <c r="J91"/>
  <c r="K91"/>
  <c r="J92"/>
  <c r="J93"/>
  <c r="K93"/>
  <c r="J94"/>
  <c r="J95"/>
  <c r="K95"/>
  <c r="J96"/>
  <c r="J97"/>
  <c r="K97"/>
  <c r="J98"/>
  <c r="J99"/>
  <c r="K99"/>
  <c r="J100"/>
  <c r="J101"/>
  <c r="K101"/>
  <c r="J102"/>
  <c r="J103"/>
  <c r="K103"/>
  <c r="J104"/>
  <c r="J105"/>
  <c r="K105"/>
  <c r="J106"/>
  <c r="J107"/>
  <c r="K107"/>
  <c r="J108"/>
  <c r="J109"/>
  <c r="K109"/>
  <c r="J110"/>
  <c r="J111"/>
  <c r="K111"/>
  <c r="J112"/>
  <c r="J113"/>
  <c r="K113"/>
  <c r="J114"/>
  <c r="J115"/>
  <c r="K115"/>
  <c r="J116"/>
  <c r="J117"/>
  <c r="K117"/>
  <c r="J118"/>
  <c r="J119"/>
  <c r="K119"/>
  <c r="J120"/>
  <c r="J121"/>
  <c r="K121"/>
  <c r="J122"/>
  <c r="J123"/>
  <c r="K123"/>
  <c r="J124"/>
  <c r="J125"/>
  <c r="K125"/>
  <c r="J126"/>
  <c r="J127"/>
  <c r="K127"/>
  <c r="J128"/>
  <c r="J129"/>
  <c r="K129"/>
  <c r="J130"/>
  <c r="J131"/>
  <c r="K131"/>
  <c r="J132"/>
  <c r="J133"/>
  <c r="K133"/>
  <c r="J134"/>
  <c r="J135"/>
  <c r="K135"/>
  <c r="J136"/>
  <c r="J137"/>
  <c r="K137"/>
  <c r="J4"/>
  <c r="J5"/>
  <c r="K5"/>
  <c r="J2"/>
  <c r="J3"/>
  <c r="K3"/>
  <c r="E2" i="12"/>
  <c r="E3"/>
  <c r="E4"/>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4"/>
  <c r="E55"/>
  <c r="E56"/>
  <c r="E57"/>
  <c r="E58"/>
  <c r="E59"/>
  <c r="E60"/>
  <c r="E61"/>
  <c r="E62"/>
  <c r="E63"/>
  <c r="E64"/>
  <c r="E65"/>
  <c r="E66"/>
  <c r="E67"/>
  <c r="E68"/>
  <c r="E69"/>
  <c r="E53"/>
  <c r="I1"/>
  <c r="F3"/>
  <c r="F2"/>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I1" i="17"/>
  <c r="E17"/>
  <c r="F17"/>
  <c r="E68"/>
  <c r="F68"/>
  <c r="E64"/>
  <c r="F64"/>
  <c r="E66"/>
  <c r="F66"/>
  <c r="E61"/>
  <c r="F61"/>
  <c r="E7"/>
  <c r="F7"/>
  <c r="E25"/>
  <c r="F25"/>
  <c r="E2"/>
  <c r="F2"/>
  <c r="E15"/>
  <c r="F15"/>
  <c r="E41"/>
  <c r="F41"/>
  <c r="E53"/>
  <c r="F53"/>
  <c r="E39"/>
  <c r="F39"/>
  <c r="E65"/>
  <c r="F65"/>
  <c r="E21"/>
  <c r="F21"/>
  <c r="E45"/>
  <c r="F45"/>
  <c r="E40"/>
  <c r="F40"/>
  <c r="E59"/>
  <c r="F59"/>
  <c r="E46"/>
  <c r="F46"/>
  <c r="E26"/>
  <c r="F26"/>
  <c r="E19"/>
  <c r="F19"/>
  <c r="E57"/>
  <c r="F57"/>
  <c r="E55"/>
  <c r="F55"/>
  <c r="E10"/>
  <c r="F10"/>
  <c r="E6"/>
  <c r="F6"/>
  <c r="E49"/>
  <c r="F49"/>
  <c r="E56"/>
  <c r="F56"/>
  <c r="E43"/>
  <c r="F43"/>
  <c r="E60"/>
  <c r="F60"/>
  <c r="E47"/>
  <c r="F47"/>
  <c r="E14"/>
  <c r="F14"/>
  <c r="E37"/>
  <c r="F37"/>
  <c r="E62"/>
  <c r="F62"/>
  <c r="E29"/>
  <c r="F29"/>
  <c r="E8"/>
  <c r="F8"/>
  <c r="E16"/>
  <c r="F16"/>
  <c r="E3"/>
  <c r="F3"/>
  <c r="E31"/>
  <c r="F31"/>
  <c r="E58"/>
  <c r="F58"/>
  <c r="E34"/>
  <c r="F34"/>
  <c r="E38"/>
  <c r="F38"/>
  <c r="E23"/>
  <c r="F23"/>
  <c r="E27"/>
  <c r="F27"/>
  <c r="E36"/>
  <c r="F36"/>
  <c r="F9"/>
  <c r="E5"/>
  <c r="F5"/>
  <c r="E48"/>
  <c r="F48"/>
  <c r="E35"/>
  <c r="F35"/>
  <c r="E54"/>
  <c r="F54"/>
  <c r="E67"/>
  <c r="F67"/>
  <c r="E22"/>
  <c r="F22"/>
  <c r="E42"/>
  <c r="F42"/>
  <c r="E20"/>
  <c r="F20"/>
  <c r="E69"/>
  <c r="F69"/>
  <c r="E24"/>
  <c r="F24"/>
  <c r="E30"/>
  <c r="F30"/>
  <c r="E32"/>
  <c r="F32"/>
  <c r="E4"/>
  <c r="F4"/>
  <c r="E52"/>
  <c r="F52"/>
  <c r="E18"/>
  <c r="F18"/>
  <c r="E51"/>
  <c r="F51"/>
  <c r="E11"/>
  <c r="F11"/>
  <c r="E12"/>
  <c r="F12"/>
  <c r="E44"/>
  <c r="F44"/>
  <c r="E63"/>
  <c r="F63"/>
  <c r="E13"/>
  <c r="F13"/>
  <c r="E28"/>
  <c r="F28"/>
  <c r="E33"/>
  <c r="F33"/>
  <c r="E50"/>
  <c r="F50"/>
  <c r="E9"/>
  <c r="E74"/>
</calcChain>
</file>

<file path=xl/sharedStrings.xml><?xml version="1.0" encoding="utf-8"?>
<sst xmlns="http://schemas.openxmlformats.org/spreadsheetml/2006/main" count="1628" uniqueCount="161">
  <si>
    <t>SS</t>
    <phoneticPr fontId="1" type="noConversion"/>
  </si>
  <si>
    <t>PE</t>
    <phoneticPr fontId="1" type="noConversion"/>
  </si>
  <si>
    <t>ENG</t>
    <phoneticPr fontId="1" type="noConversion"/>
  </si>
  <si>
    <t>FL</t>
    <phoneticPr fontId="1" type="noConversion"/>
  </si>
  <si>
    <t>CTE</t>
    <phoneticPr fontId="1" type="noConversion"/>
  </si>
  <si>
    <t>CTE</t>
    <phoneticPr fontId="1" type="noConversion"/>
  </si>
  <si>
    <t>SCI</t>
    <phoneticPr fontId="1" type="noConversion"/>
  </si>
  <si>
    <t>FA</t>
    <phoneticPr fontId="1" type="noConversion"/>
  </si>
  <si>
    <t>FL</t>
    <phoneticPr fontId="1" type="noConversion"/>
  </si>
  <si>
    <t>SS</t>
    <phoneticPr fontId="1" type="noConversion"/>
  </si>
  <si>
    <t>SCI</t>
    <phoneticPr fontId="1" type="noConversion"/>
  </si>
  <si>
    <t>ENG</t>
    <phoneticPr fontId="1" type="noConversion"/>
  </si>
  <si>
    <t>SS</t>
    <phoneticPr fontId="1" type="noConversion"/>
  </si>
  <si>
    <t>FA</t>
    <phoneticPr fontId="1" type="noConversion"/>
  </si>
  <si>
    <t>FA</t>
    <phoneticPr fontId="1" type="noConversion"/>
  </si>
  <si>
    <t>SS</t>
    <phoneticPr fontId="1" type="noConversion"/>
  </si>
  <si>
    <t>FL</t>
    <phoneticPr fontId="1" type="noConversion"/>
  </si>
  <si>
    <t>y</t>
    <phoneticPr fontId="1" type="noConversion"/>
  </si>
  <si>
    <t>n</t>
    <phoneticPr fontId="1" type="noConversion"/>
  </si>
  <si>
    <t>n</t>
    <phoneticPr fontId="1" type="noConversion"/>
  </si>
  <si>
    <t>y</t>
    <phoneticPr fontId="1" type="noConversion"/>
  </si>
  <si>
    <t>y</t>
    <phoneticPr fontId="1" type="noConversion"/>
  </si>
  <si>
    <t>y</t>
    <phoneticPr fontId="1" type="noConversion"/>
  </si>
  <si>
    <t>Building</t>
    <phoneticPr fontId="1" type="noConversion"/>
  </si>
  <si>
    <t>Said wanted to participate</t>
    <phoneticPr fontId="1" type="noConversion"/>
  </si>
  <si>
    <t>RHS</t>
    <phoneticPr fontId="1" type="noConversion"/>
  </si>
  <si>
    <t>RHS</t>
    <phoneticPr fontId="1" type="noConversion"/>
  </si>
  <si>
    <t>RETC</t>
    <phoneticPr fontId="1" type="noConversion"/>
  </si>
  <si>
    <t>RHS</t>
    <phoneticPr fontId="1" type="noConversion"/>
  </si>
  <si>
    <t>Total Money Raised</t>
  </si>
  <si>
    <t>Total Points Received</t>
  </si>
  <si>
    <t>Aalbersberg</t>
    <phoneticPr fontId="1" type="noConversion"/>
  </si>
  <si>
    <t>Adamo</t>
  </si>
  <si>
    <t>Balsdon</t>
  </si>
  <si>
    <t>Boell</t>
  </si>
  <si>
    <t>Bruno</t>
  </si>
  <si>
    <t>Bryant</t>
  </si>
  <si>
    <t>Burnham</t>
  </si>
  <si>
    <t>Bussineau</t>
  </si>
  <si>
    <t>Cali</t>
  </si>
  <si>
    <t>Christensen</t>
  </si>
  <si>
    <t>Coates</t>
  </si>
  <si>
    <t>Cote</t>
  </si>
  <si>
    <t>Creps</t>
  </si>
  <si>
    <t>Cubitt</t>
  </si>
  <si>
    <t>Delamielleure</t>
  </si>
  <si>
    <t>deVaux</t>
  </si>
  <si>
    <t>Dossin</t>
  </si>
  <si>
    <t>Durand</t>
  </si>
  <si>
    <t>Fimbinger</t>
  </si>
  <si>
    <t>Ford</t>
  </si>
  <si>
    <t>Forro</t>
  </si>
  <si>
    <t>Galasso</t>
  </si>
  <si>
    <t>Gerbe</t>
  </si>
  <si>
    <t>Gryspeerd</t>
  </si>
  <si>
    <t>Harbison</t>
  </si>
  <si>
    <t>Wanted to participate</t>
    <phoneticPr fontId="1" type="noConversion"/>
  </si>
  <si>
    <t>Anderson, J.</t>
    <phoneticPr fontId="1" type="noConversion"/>
  </si>
  <si>
    <t>Anderson, R.</t>
    <phoneticPr fontId="1" type="noConversion"/>
  </si>
  <si>
    <t>Boggio, J.</t>
    <phoneticPr fontId="1" type="noConversion"/>
  </si>
  <si>
    <t>Boggio, R.</t>
    <phoneticPr fontId="1" type="noConversion"/>
  </si>
  <si>
    <t>Gardner, D.</t>
    <phoneticPr fontId="1" type="noConversion"/>
  </si>
  <si>
    <t xml:space="preserve"> Gardner, K.</t>
    <phoneticPr fontId="1" type="noConversion"/>
  </si>
  <si>
    <t>Hart, D.</t>
    <phoneticPr fontId="1" type="noConversion"/>
  </si>
  <si>
    <t xml:space="preserve">Lamb, J. </t>
    <phoneticPr fontId="1" type="noConversion"/>
  </si>
  <si>
    <t xml:space="preserve"> Lamb, S.</t>
    <phoneticPr fontId="1" type="noConversion"/>
  </si>
  <si>
    <t>Rienas, C.</t>
    <phoneticPr fontId="1" type="noConversion"/>
  </si>
  <si>
    <t>Rienas, L.</t>
    <phoneticPr fontId="1" type="noConversion"/>
  </si>
  <si>
    <t>Subtotal RETC:</t>
    <phoneticPr fontId="1" type="noConversion"/>
  </si>
  <si>
    <t>Hinkle</t>
  </si>
  <si>
    <t>Kelso</t>
  </si>
  <si>
    <t>Kowalke</t>
  </si>
  <si>
    <t>Langley</t>
  </si>
  <si>
    <t>LeBlanc</t>
  </si>
  <si>
    <t>Leitzel</t>
  </si>
  <si>
    <t>Mazur</t>
  </si>
  <si>
    <t>McNamara</t>
  </si>
  <si>
    <t>Mies</t>
  </si>
  <si>
    <t>Moore</t>
  </si>
  <si>
    <t>Morgan</t>
  </si>
  <si>
    <t>Morr</t>
  </si>
  <si>
    <t>Navarro</t>
  </si>
  <si>
    <t>Nuttall</t>
  </si>
  <si>
    <t>Poterek</t>
  </si>
  <si>
    <t>Pyper</t>
  </si>
  <si>
    <t>Robertson</t>
  </si>
  <si>
    <t>Simon</t>
  </si>
  <si>
    <t>Slava</t>
  </si>
  <si>
    <t>Speicher</t>
  </si>
  <si>
    <t>Spresney</t>
  </si>
  <si>
    <t>Super</t>
  </si>
  <si>
    <t>Taite</t>
  </si>
  <si>
    <t>Walls</t>
  </si>
  <si>
    <t>Walters</t>
  </si>
  <si>
    <t>Warneck</t>
  </si>
  <si>
    <t>Wedemeyer</t>
  </si>
  <si>
    <t>Page</t>
  </si>
  <si>
    <t>Ferrington/ Cococcetta</t>
    <phoneticPr fontId="1" type="noConversion"/>
  </si>
  <si>
    <t>Kesselring/ Goike</t>
    <phoneticPr fontId="1" type="noConversion"/>
  </si>
  <si>
    <t>Kowalski (Nicolia)</t>
    <phoneticPr fontId="1" type="noConversion"/>
  </si>
  <si>
    <t>Spiers (Chef)</t>
    <phoneticPr fontId="1" type="noConversion"/>
  </si>
  <si>
    <t>Teacher</t>
    <phoneticPr fontId="1" type="noConversion"/>
  </si>
  <si>
    <t>Rienas, C.</t>
    <phoneticPr fontId="1" type="noConversion"/>
  </si>
  <si>
    <t>Gardner, D.</t>
    <phoneticPr fontId="1" type="noConversion"/>
  </si>
  <si>
    <t>Hart, D.</t>
    <phoneticPr fontId="1" type="noConversion"/>
  </si>
  <si>
    <t>Anderson, J.</t>
    <phoneticPr fontId="1" type="noConversion"/>
  </si>
  <si>
    <t>Boggio, J.</t>
    <phoneticPr fontId="1" type="noConversion"/>
  </si>
  <si>
    <t>Lamb, J.</t>
    <phoneticPr fontId="1" type="noConversion"/>
  </si>
  <si>
    <t>Gardner, K.</t>
    <phoneticPr fontId="1" type="noConversion"/>
  </si>
  <si>
    <t>Rienas, L.</t>
    <phoneticPr fontId="1" type="noConversion"/>
  </si>
  <si>
    <t>Anderson, R.</t>
    <phoneticPr fontId="1" type="noConversion"/>
  </si>
  <si>
    <t>Boggio, R.</t>
    <phoneticPr fontId="1" type="noConversion"/>
  </si>
  <si>
    <t>Lamb, S.</t>
    <phoneticPr fontId="1" type="noConversion"/>
  </si>
  <si>
    <t>TOTAL:</t>
    <phoneticPr fontId="1" type="noConversion"/>
  </si>
  <si>
    <t>TOTAL</t>
    <phoneticPr fontId="1" type="noConversion"/>
  </si>
  <si>
    <t>Year</t>
    <phoneticPr fontId="1" type="noConversion"/>
  </si>
  <si>
    <t>Monday</t>
    <phoneticPr fontId="1" type="noConversion"/>
  </si>
  <si>
    <t>Average</t>
    <phoneticPr fontId="1" type="noConversion"/>
  </si>
  <si>
    <t xml:space="preserve"> </t>
    <phoneticPr fontId="1" type="noConversion"/>
  </si>
  <si>
    <t>Tuesday</t>
  </si>
  <si>
    <t>Wednesday</t>
  </si>
  <si>
    <t>Thursday</t>
  </si>
  <si>
    <t>Friday</t>
  </si>
  <si>
    <t>Aalbersberg</t>
    <phoneticPr fontId="1" type="noConversion"/>
  </si>
  <si>
    <t>p</t>
    <phoneticPr fontId="1" type="noConversion"/>
  </si>
  <si>
    <t>s</t>
    <phoneticPr fontId="1" type="noConversion"/>
  </si>
  <si>
    <t>Ferrington/ Cococcetta</t>
    <phoneticPr fontId="1" type="noConversion"/>
  </si>
  <si>
    <t>Kesselring/ Goike</t>
    <phoneticPr fontId="1" type="noConversion"/>
  </si>
  <si>
    <t>Kowalski (Nicolia)</t>
    <phoneticPr fontId="1" type="noConversion"/>
  </si>
  <si>
    <t>Spiers (Chef)</t>
    <phoneticPr fontId="1" type="noConversion"/>
  </si>
  <si>
    <t>Mon</t>
    <phoneticPr fontId="1" type="noConversion"/>
  </si>
  <si>
    <t>Tues</t>
    <phoneticPr fontId="1" type="noConversion"/>
  </si>
  <si>
    <t>Wed</t>
    <phoneticPr fontId="1" type="noConversion"/>
  </si>
  <si>
    <t>Thurs</t>
    <phoneticPr fontId="1" type="noConversion"/>
  </si>
  <si>
    <t>Fri</t>
    <phoneticPr fontId="1" type="noConversion"/>
  </si>
  <si>
    <t>TOTAL</t>
    <phoneticPr fontId="1" type="noConversion"/>
  </si>
  <si>
    <t>Pennies/Silver</t>
    <phoneticPr fontId="1" type="noConversion"/>
  </si>
  <si>
    <t>TOTALS</t>
    <phoneticPr fontId="1" type="noConversion"/>
  </si>
  <si>
    <t>MONDAY</t>
    <phoneticPr fontId="1" type="noConversion"/>
  </si>
  <si>
    <t>TUESDAY</t>
    <phoneticPr fontId="1" type="noConversion"/>
  </si>
  <si>
    <t>WEDNESDAY</t>
    <phoneticPr fontId="1" type="noConversion"/>
  </si>
  <si>
    <t>THURSDAY</t>
    <phoneticPr fontId="1" type="noConversion"/>
  </si>
  <si>
    <t>FRIDAY</t>
    <phoneticPr fontId="1" type="noConversion"/>
  </si>
  <si>
    <t>Penny/Silver Subotals</t>
    <phoneticPr fontId="1" type="noConversion"/>
  </si>
  <si>
    <t>Total Money Raised</t>
    <phoneticPr fontId="1" type="noConversion"/>
  </si>
  <si>
    <t>Penny/Silver Point Subtotals</t>
    <phoneticPr fontId="1" type="noConversion"/>
  </si>
  <si>
    <t>Total Points Received</t>
    <phoneticPr fontId="1" type="noConversion"/>
  </si>
  <si>
    <t>Department</t>
    <phoneticPr fontId="1" type="noConversion"/>
  </si>
  <si>
    <t>SE</t>
    <phoneticPr fontId="1" type="noConversion"/>
  </si>
  <si>
    <t>SCI</t>
    <phoneticPr fontId="1" type="noConversion"/>
  </si>
  <si>
    <t>MA</t>
    <phoneticPr fontId="1" type="noConversion"/>
  </si>
  <si>
    <t>PE</t>
    <phoneticPr fontId="1" type="noConversion"/>
  </si>
  <si>
    <t>ENG</t>
    <phoneticPr fontId="1" type="noConversion"/>
  </si>
  <si>
    <t>FA</t>
    <phoneticPr fontId="1" type="noConversion"/>
  </si>
  <si>
    <t>MA</t>
    <phoneticPr fontId="1" type="noConversion"/>
  </si>
  <si>
    <t>FL</t>
    <phoneticPr fontId="1" type="noConversion"/>
  </si>
  <si>
    <t>CTE</t>
    <phoneticPr fontId="1" type="noConversion"/>
  </si>
  <si>
    <t>MA</t>
    <phoneticPr fontId="1" type="noConversion"/>
  </si>
  <si>
    <t>SS</t>
    <phoneticPr fontId="1" type="noConversion"/>
  </si>
  <si>
    <t>SCI</t>
    <phoneticPr fontId="1" type="noConversion"/>
  </si>
  <si>
    <t>SE</t>
    <phoneticPr fontId="1" type="noConversion"/>
  </si>
</sst>
</file>

<file path=xl/styles.xml><?xml version="1.0" encoding="utf-8"?>
<styleSheet xmlns="http://schemas.openxmlformats.org/spreadsheetml/2006/main">
  <numFmts count="2">
    <numFmt numFmtId="164" formatCode="&quot;$&quot;#,##0.00"/>
    <numFmt numFmtId="165" formatCode="[$$-409]#,##0.00"/>
  </numFmts>
  <fonts count="9">
    <font>
      <sz val="10"/>
      <name val="Verdana"/>
    </font>
    <font>
      <sz val="8"/>
      <name val="Verdana"/>
    </font>
    <font>
      <b/>
      <sz val="10"/>
      <name val="Cambria"/>
    </font>
    <font>
      <sz val="10"/>
      <name val="Cambria"/>
    </font>
    <font>
      <b/>
      <u/>
      <sz val="10"/>
      <name val="Cambria"/>
    </font>
    <font>
      <u/>
      <sz val="10"/>
      <name val="Cambria"/>
    </font>
    <font>
      <sz val="10"/>
      <name val="Cambria"/>
    </font>
    <font>
      <i/>
      <sz val="8"/>
      <name val="Cambria"/>
    </font>
    <font>
      <sz val="10"/>
      <color indexed="207"/>
      <name val="Cambria"/>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s>
  <borders count="21">
    <border>
      <left/>
      <right/>
      <top/>
      <bottom/>
      <diagonal/>
    </border>
    <border>
      <left/>
      <right style="thin">
        <color indexed="64"/>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double">
        <color indexed="64"/>
      </left>
      <right style="double">
        <color indexed="55"/>
      </right>
      <top style="thin">
        <color indexed="55"/>
      </top>
      <bottom style="thin">
        <color indexed="55"/>
      </bottom>
      <diagonal/>
    </border>
    <border>
      <left style="double">
        <color indexed="55"/>
      </left>
      <right style="double">
        <color indexed="64"/>
      </right>
      <top style="thin">
        <color indexed="55"/>
      </top>
      <bottom style="thin">
        <color indexed="55"/>
      </bottom>
      <diagonal/>
    </border>
    <border>
      <left/>
      <right/>
      <top style="thin">
        <color indexed="55"/>
      </top>
      <bottom style="thin">
        <color indexed="55"/>
      </bottom>
      <diagonal/>
    </border>
    <border>
      <left style="double">
        <color indexed="55"/>
      </left>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double">
        <color indexed="64"/>
      </left>
      <right style="double">
        <color indexed="55"/>
      </right>
      <top style="thin">
        <color indexed="55"/>
      </top>
      <bottom/>
      <diagonal/>
    </border>
    <border>
      <left style="double">
        <color indexed="55"/>
      </left>
      <right style="double">
        <color indexed="64"/>
      </right>
      <top style="thin">
        <color indexed="55"/>
      </top>
      <bottom/>
      <diagonal/>
    </border>
    <border>
      <left/>
      <right/>
      <top style="thin">
        <color indexed="55"/>
      </top>
      <bottom/>
      <diagonal/>
    </border>
    <border>
      <left/>
      <right style="thin">
        <color indexed="55"/>
      </right>
      <top style="thin">
        <color indexed="55"/>
      </top>
      <bottom style="thin">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right style="thin">
        <color indexed="55"/>
      </right>
      <top style="thin">
        <color indexed="55"/>
      </top>
      <bottom/>
      <diagonal/>
    </border>
    <border>
      <left/>
      <right style="thin">
        <color indexed="55"/>
      </right>
      <top style="double">
        <color indexed="64"/>
      </top>
      <bottom style="thin">
        <color indexed="55"/>
      </bottom>
      <diagonal/>
    </border>
    <border>
      <left style="thin">
        <color indexed="55"/>
      </left>
      <right style="thin">
        <color indexed="55"/>
      </right>
      <top style="double">
        <color indexed="64"/>
      </top>
      <bottom style="thin">
        <color indexed="55"/>
      </bottom>
      <diagonal/>
    </border>
    <border>
      <left style="thin">
        <color indexed="55"/>
      </left>
      <right/>
      <top style="double">
        <color indexed="64"/>
      </top>
      <bottom style="thin">
        <color indexed="55"/>
      </bottom>
      <diagonal/>
    </border>
  </borders>
  <cellStyleXfs count="1">
    <xf numFmtId="0" fontId="0" fillId="0" borderId="1"/>
  </cellStyleXfs>
  <cellXfs count="114">
    <xf numFmtId="0" fontId="0" fillId="0" borderId="1" xfId="0"/>
    <xf numFmtId="0" fontId="3" fillId="0" borderId="0" xfId="0" applyFont="1" applyBorder="1" applyAlignment="1">
      <alignment horizontal="right"/>
    </xf>
    <xf numFmtId="0" fontId="3" fillId="0" borderId="0" xfId="0" applyFont="1" applyBorder="1"/>
    <xf numFmtId="0" fontId="3" fillId="2" borderId="0" xfId="0" applyFont="1" applyFill="1" applyBorder="1"/>
    <xf numFmtId="0" fontId="3" fillId="2" borderId="2" xfId="0" applyFont="1" applyFill="1" applyBorder="1" applyAlignment="1">
      <alignment horizontal="right"/>
    </xf>
    <xf numFmtId="0" fontId="3" fillId="0" borderId="2" xfId="0" applyFont="1" applyBorder="1" applyAlignment="1">
      <alignment horizontal="right"/>
    </xf>
    <xf numFmtId="0" fontId="3" fillId="0" borderId="8" xfId="0" applyFont="1" applyBorder="1" applyAlignment="1">
      <alignment horizontal="right"/>
    </xf>
    <xf numFmtId="0" fontId="7"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6" fillId="0" borderId="0" xfId="0" applyFont="1" applyBorder="1" applyAlignment="1">
      <alignment horizontal="center"/>
    </xf>
    <xf numFmtId="0" fontId="7" fillId="0" borderId="2" xfId="0" applyFont="1" applyFill="1" applyBorder="1" applyAlignment="1">
      <alignment horizontal="center"/>
    </xf>
    <xf numFmtId="0" fontId="2" fillId="0" borderId="2" xfId="0" applyFont="1" applyBorder="1" applyAlignment="1">
      <alignment horizontal="center" textRotation="90"/>
    </xf>
    <xf numFmtId="165" fontId="3" fillId="2" borderId="2" xfId="0" applyNumberFormat="1" applyFont="1" applyFill="1" applyBorder="1" applyAlignment="1">
      <alignment horizontal="center"/>
    </xf>
    <xf numFmtId="165" fontId="8" fillId="0" borderId="2" xfId="0" applyNumberFormat="1" applyFont="1" applyBorder="1" applyAlignment="1">
      <alignment horizontal="center"/>
    </xf>
    <xf numFmtId="165" fontId="3" fillId="0" borderId="2" xfId="0" applyNumberFormat="1" applyFont="1" applyBorder="1" applyAlignment="1">
      <alignment horizontal="center"/>
    </xf>
    <xf numFmtId="165" fontId="6" fillId="0" borderId="2" xfId="0" applyNumberFormat="1" applyFont="1" applyBorder="1" applyAlignment="1">
      <alignment horizontal="center"/>
    </xf>
    <xf numFmtId="164" fontId="3" fillId="0" borderId="0" xfId="0" applyNumberFormat="1" applyFont="1" applyBorder="1" applyAlignment="1">
      <alignment horizontal="center"/>
    </xf>
    <xf numFmtId="2" fontId="3" fillId="0" borderId="0" xfId="0" applyNumberFormat="1" applyFont="1" applyBorder="1"/>
    <xf numFmtId="0" fontId="2" fillId="0" borderId="2" xfId="0" applyFont="1" applyBorder="1" applyAlignment="1">
      <alignment horizontal="center" vertical="center"/>
    </xf>
    <xf numFmtId="0" fontId="2" fillId="0" borderId="2" xfId="0" applyFont="1" applyBorder="1" applyAlignment="1">
      <alignment horizontal="center" textRotation="90" wrapText="1"/>
    </xf>
    <xf numFmtId="0" fontId="2" fillId="0" borderId="0" xfId="0" applyFont="1" applyBorder="1" applyAlignment="1">
      <alignment horizontal="center"/>
    </xf>
    <xf numFmtId="164" fontId="3" fillId="0" borderId="8" xfId="0" applyNumberFormat="1" applyFont="1" applyBorder="1" applyAlignment="1">
      <alignment horizontal="center"/>
    </xf>
    <xf numFmtId="1" fontId="3" fillId="2" borderId="6" xfId="0" applyNumberFormat="1" applyFont="1" applyFill="1" applyBorder="1"/>
    <xf numFmtId="1" fontId="3" fillId="0" borderId="6" xfId="0" applyNumberFormat="1" applyFont="1" applyBorder="1"/>
    <xf numFmtId="1" fontId="3" fillId="0" borderId="6" xfId="0" applyNumberFormat="1" applyFont="1" applyFill="1" applyBorder="1"/>
    <xf numFmtId="165" fontId="3" fillId="2" borderId="3" xfId="0" applyNumberFormat="1" applyFont="1" applyFill="1" applyBorder="1" applyAlignment="1">
      <alignment horizontal="center"/>
    </xf>
    <xf numFmtId="165" fontId="3" fillId="0" borderId="3" xfId="0" applyNumberFormat="1" applyFont="1" applyBorder="1" applyAlignment="1">
      <alignment horizontal="center"/>
    </xf>
    <xf numFmtId="165" fontId="6" fillId="0" borderId="3" xfId="0" applyNumberFormat="1" applyFont="1" applyBorder="1" applyAlignment="1">
      <alignment horizontal="center"/>
    </xf>
    <xf numFmtId="0" fontId="3" fillId="0" borderId="9" xfId="0" applyFont="1" applyBorder="1" applyAlignment="1">
      <alignment horizontal="center"/>
    </xf>
    <xf numFmtId="0" fontId="2" fillId="0" borderId="5" xfId="0" applyFont="1" applyBorder="1" applyAlignment="1">
      <alignment horizontal="center" textRotation="90" wrapText="1"/>
    </xf>
    <xf numFmtId="165" fontId="3" fillId="2" borderId="5" xfId="0" applyNumberFormat="1" applyFont="1" applyFill="1" applyBorder="1"/>
    <xf numFmtId="165" fontId="3" fillId="0" borderId="5" xfId="0" applyNumberFormat="1" applyFont="1" applyBorder="1"/>
    <xf numFmtId="0" fontId="3" fillId="0" borderId="11" xfId="0" applyFont="1" applyBorder="1"/>
    <xf numFmtId="2" fontId="2" fillId="0" borderId="6" xfId="0" applyNumberFormat="1" applyFont="1" applyBorder="1" applyAlignment="1">
      <alignment horizontal="center" textRotation="90" wrapText="1"/>
    </xf>
    <xf numFmtId="2" fontId="3" fillId="0" borderId="12" xfId="0" applyNumberFormat="1" applyFont="1" applyBorder="1"/>
    <xf numFmtId="0" fontId="2" fillId="0" borderId="7" xfId="0" applyFont="1" applyBorder="1" applyAlignment="1">
      <alignment horizontal="center" textRotation="90" wrapText="1"/>
    </xf>
    <xf numFmtId="0" fontId="3" fillId="2" borderId="7" xfId="0" applyFont="1" applyFill="1" applyBorder="1"/>
    <xf numFmtId="1" fontId="3" fillId="2" borderId="7" xfId="0" applyNumberFormat="1" applyFont="1" applyFill="1" applyBorder="1"/>
    <xf numFmtId="0" fontId="3" fillId="0" borderId="7" xfId="0" applyFont="1" applyBorder="1"/>
    <xf numFmtId="1" fontId="3" fillId="0" borderId="7" xfId="0" applyNumberFormat="1" applyFont="1" applyBorder="1"/>
    <xf numFmtId="1" fontId="3" fillId="0" borderId="7" xfId="0" applyNumberFormat="1" applyFont="1" applyFill="1" applyBorder="1"/>
    <xf numFmtId="0" fontId="2" fillId="0" borderId="4" xfId="0" applyFont="1" applyBorder="1" applyAlignment="1">
      <alignment horizontal="center" textRotation="90" wrapText="1"/>
    </xf>
    <xf numFmtId="165" fontId="3" fillId="2" borderId="4" xfId="0" applyNumberFormat="1" applyFont="1" applyFill="1" applyBorder="1"/>
    <xf numFmtId="165" fontId="3" fillId="0" borderId="4" xfId="0" applyNumberFormat="1" applyFont="1" applyBorder="1"/>
    <xf numFmtId="165" fontId="6" fillId="0" borderId="4" xfId="0" applyNumberFormat="1" applyFont="1" applyBorder="1"/>
    <xf numFmtId="0" fontId="3" fillId="0" borderId="10" xfId="0" applyFont="1" applyBorder="1"/>
    <xf numFmtId="0" fontId="4" fillId="0" borderId="2" xfId="0" applyFont="1" applyFill="1" applyBorder="1" applyAlignment="1">
      <alignment horizontal="center"/>
    </xf>
    <xf numFmtId="165" fontId="2" fillId="0" borderId="2" xfId="0" applyNumberFormat="1" applyFont="1" applyFill="1" applyBorder="1" applyAlignment="1">
      <alignment horizontal="center" vertical="center"/>
    </xf>
    <xf numFmtId="0" fontId="3" fillId="0" borderId="0" xfId="0" applyFont="1" applyFill="1" applyBorder="1"/>
    <xf numFmtId="1" fontId="3" fillId="0" borderId="12" xfId="0" applyNumberFormat="1" applyFont="1" applyFill="1" applyBorder="1"/>
    <xf numFmtId="0" fontId="4" fillId="3" borderId="2" xfId="0" applyFont="1" applyFill="1" applyBorder="1" applyAlignment="1">
      <alignment horizontal="center"/>
    </xf>
    <xf numFmtId="165" fontId="2" fillId="3" borderId="2" xfId="0" applyNumberFormat="1" applyFont="1" applyFill="1" applyBorder="1" applyAlignment="1">
      <alignment horizontal="center" vertical="center"/>
    </xf>
    <xf numFmtId="165" fontId="2" fillId="3" borderId="3" xfId="0" applyNumberFormat="1" applyFont="1" applyFill="1" applyBorder="1" applyAlignment="1">
      <alignment horizontal="center" vertical="center"/>
    </xf>
    <xf numFmtId="165" fontId="2" fillId="3" borderId="4" xfId="0" applyNumberFormat="1" applyFont="1" applyFill="1" applyBorder="1" applyAlignment="1">
      <alignment horizontal="center" vertical="center"/>
    </xf>
    <xf numFmtId="165" fontId="4" fillId="3" borderId="5" xfId="0" applyNumberFormat="1" applyFont="1" applyFill="1" applyBorder="1" applyAlignment="1">
      <alignment horizontal="center" vertical="center"/>
    </xf>
    <xf numFmtId="165" fontId="6" fillId="4" borderId="5" xfId="0" applyNumberFormat="1" applyFont="1" applyFill="1" applyBorder="1"/>
    <xf numFmtId="0" fontId="2" fillId="0" borderId="0" xfId="0" applyFont="1" applyFill="1" applyBorder="1" applyAlignment="1">
      <alignment horizontal="center"/>
    </xf>
    <xf numFmtId="0" fontId="3" fillId="2" borderId="2" xfId="0" applyFont="1" applyFill="1" applyBorder="1" applyAlignment="1">
      <alignment horizontal="center"/>
    </xf>
    <xf numFmtId="0" fontId="3" fillId="0" borderId="2" xfId="0" applyFont="1" applyFill="1" applyBorder="1" applyAlignment="1">
      <alignment horizontal="center"/>
    </xf>
    <xf numFmtId="0" fontId="5" fillId="0" borderId="2" xfId="0" applyFont="1" applyFill="1" applyBorder="1" applyAlignment="1">
      <alignment horizontal="center"/>
    </xf>
    <xf numFmtId="0" fontId="2" fillId="0" borderId="2" xfId="0" applyFont="1" applyFill="1" applyBorder="1" applyAlignment="1">
      <alignment horizontal="center" vertical="center"/>
    </xf>
    <xf numFmtId="0" fontId="6" fillId="0" borderId="2" xfId="0" applyFont="1" applyFill="1" applyBorder="1" applyAlignment="1">
      <alignment horizontal="center"/>
    </xf>
    <xf numFmtId="165" fontId="6" fillId="0" borderId="2" xfId="0" applyNumberFormat="1" applyFont="1" applyFill="1" applyBorder="1" applyAlignment="1">
      <alignment horizontal="center"/>
    </xf>
    <xf numFmtId="0" fontId="3" fillId="0" borderId="8" xfId="0" applyFont="1" applyFill="1" applyBorder="1" applyAlignment="1">
      <alignment horizontal="right"/>
    </xf>
    <xf numFmtId="0" fontId="6" fillId="0" borderId="8" xfId="0" applyFont="1" applyFill="1" applyBorder="1" applyAlignment="1">
      <alignment horizontal="center"/>
    </xf>
    <xf numFmtId="164" fontId="3" fillId="0" borderId="8" xfId="0" applyNumberFormat="1" applyFont="1" applyFill="1" applyBorder="1" applyAlignment="1">
      <alignment horizontal="center"/>
    </xf>
    <xf numFmtId="3" fontId="2" fillId="0" borderId="2" xfId="0" applyNumberFormat="1" applyFont="1" applyBorder="1" applyAlignment="1">
      <alignment horizontal="center" textRotation="90" wrapText="1"/>
    </xf>
    <xf numFmtId="165" fontId="2" fillId="0" borderId="15" xfId="0" applyNumberFormat="1" applyFont="1" applyFill="1" applyBorder="1" applyAlignment="1">
      <alignment horizontal="center" textRotation="90"/>
    </xf>
    <xf numFmtId="0" fontId="2" fillId="0" borderId="13" xfId="0" applyFont="1" applyFill="1" applyBorder="1" applyAlignment="1">
      <alignment horizontal="center" vertical="center"/>
    </xf>
    <xf numFmtId="0" fontId="2" fillId="0" borderId="13" xfId="0" applyFont="1" applyFill="1" applyBorder="1" applyAlignment="1">
      <alignment horizontal="center"/>
    </xf>
    <xf numFmtId="0" fontId="2" fillId="0" borderId="17" xfId="0" applyFont="1" applyFill="1" applyBorder="1" applyAlignment="1">
      <alignment horizontal="center" vertical="center"/>
    </xf>
    <xf numFmtId="0" fontId="2" fillId="0" borderId="2" xfId="0" applyFont="1" applyBorder="1" applyAlignment="1">
      <alignment horizontal="center"/>
    </xf>
    <xf numFmtId="165" fontId="4" fillId="0" borderId="5" xfId="0" applyNumberFormat="1" applyFont="1" applyFill="1" applyBorder="1" applyAlignment="1">
      <alignment horizontal="center" vertical="center"/>
    </xf>
    <xf numFmtId="165" fontId="6" fillId="0" borderId="5" xfId="0" applyNumberFormat="1" applyFont="1" applyFill="1" applyBorder="1"/>
    <xf numFmtId="165" fontId="6" fillId="0" borderId="0" xfId="0" applyNumberFormat="1" applyFont="1" applyFill="1" applyBorder="1"/>
    <xf numFmtId="165" fontId="4" fillId="0" borderId="0" xfId="0" applyNumberFormat="1" applyFont="1" applyFill="1" applyBorder="1" applyAlignment="1">
      <alignment horizontal="center" vertical="center"/>
    </xf>
    <xf numFmtId="165" fontId="3" fillId="0" borderId="0" xfId="0" applyNumberFormat="1" applyFont="1" applyFill="1" applyBorder="1"/>
    <xf numFmtId="165" fontId="4" fillId="0" borderId="0" xfId="0" applyNumberFormat="1" applyFont="1" applyFill="1" applyBorder="1" applyAlignment="1">
      <alignment horizontal="center" vertical="center"/>
    </xf>
    <xf numFmtId="165" fontId="2" fillId="4" borderId="0" xfId="0" applyNumberFormat="1" applyFont="1" applyFill="1" applyBorder="1" applyAlignment="1">
      <alignment horizontal="center" vertical="center"/>
    </xf>
    <xf numFmtId="164" fontId="3" fillId="0" borderId="2" xfId="0" applyNumberFormat="1" applyFont="1" applyFill="1" applyBorder="1" applyAlignment="1">
      <alignment horizontal="right"/>
    </xf>
    <xf numFmtId="164" fontId="3" fillId="0" borderId="2" xfId="0" applyNumberFormat="1" applyFont="1" applyFill="1" applyBorder="1" applyAlignment="1">
      <alignment horizontal="right" vertical="center"/>
    </xf>
    <xf numFmtId="164" fontId="3" fillId="0" borderId="8" xfId="0" applyNumberFormat="1" applyFont="1" applyBorder="1" applyAlignment="1">
      <alignment horizontal="right"/>
    </xf>
    <xf numFmtId="0" fontId="2" fillId="0" borderId="14" xfId="0" applyFont="1" applyFill="1" applyBorder="1" applyAlignment="1">
      <alignment horizontal="center"/>
    </xf>
    <xf numFmtId="165" fontId="2" fillId="0" borderId="15" xfId="0" applyNumberFormat="1" applyFont="1" applyFill="1" applyBorder="1" applyAlignment="1">
      <alignment horizontal="center"/>
    </xf>
    <xf numFmtId="0" fontId="3" fillId="0" borderId="16" xfId="0" applyFont="1" applyBorder="1"/>
    <xf numFmtId="0" fontId="3" fillId="0" borderId="3" xfId="0" applyFont="1" applyBorder="1"/>
    <xf numFmtId="164" fontId="3" fillId="0" borderId="2" xfId="0" applyNumberFormat="1" applyFont="1" applyBorder="1" applyAlignment="1">
      <alignment horizontal="right"/>
    </xf>
    <xf numFmtId="0" fontId="3" fillId="0" borderId="17" xfId="0" applyFont="1" applyBorder="1"/>
    <xf numFmtId="0" fontId="3" fillId="0" borderId="8" xfId="0" applyFont="1" applyBorder="1"/>
    <xf numFmtId="0" fontId="3" fillId="0" borderId="9" xfId="0" applyFont="1" applyBorder="1"/>
    <xf numFmtId="164" fontId="3" fillId="0" borderId="8" xfId="0" applyNumberFormat="1" applyFont="1" applyFill="1" applyBorder="1" applyAlignment="1">
      <alignment horizontal="right"/>
    </xf>
    <xf numFmtId="0" fontId="2" fillId="0" borderId="18" xfId="0" applyFont="1" applyBorder="1" applyAlignment="1">
      <alignment horizontal="center" vertical="center"/>
    </xf>
    <xf numFmtId="164" fontId="3" fillId="0" borderId="19" xfId="0" applyNumberFormat="1" applyFont="1" applyBorder="1"/>
    <xf numFmtId="164" fontId="3" fillId="0" borderId="19" xfId="0" applyNumberFormat="1" applyFont="1" applyBorder="1"/>
    <xf numFmtId="0" fontId="3" fillId="0" borderId="20" xfId="0" applyFont="1" applyBorder="1"/>
    <xf numFmtId="164" fontId="3" fillId="0" borderId="8" xfId="0" applyNumberFormat="1" applyFont="1" applyBorder="1"/>
    <xf numFmtId="1" fontId="3" fillId="2" borderId="5" xfId="0" applyNumberFormat="1" applyFont="1" applyFill="1" applyBorder="1"/>
    <xf numFmtId="1" fontId="3" fillId="0" borderId="5" xfId="0" applyNumberFormat="1" applyFont="1" applyBorder="1"/>
    <xf numFmtId="1" fontId="3" fillId="0" borderId="7" xfId="0" applyNumberFormat="1" applyFont="1" applyFill="1" applyBorder="1"/>
    <xf numFmtId="1" fontId="3" fillId="0" borderId="12" xfId="0" applyNumberFormat="1" applyFont="1" applyFill="1" applyBorder="1"/>
    <xf numFmtId="10" fontId="3" fillId="0" borderId="0" xfId="0" applyNumberFormat="1" applyFont="1" applyFill="1" applyBorder="1"/>
    <xf numFmtId="164" fontId="3" fillId="0" borderId="0" xfId="0" applyNumberFormat="1" applyFont="1" applyFill="1" applyBorder="1"/>
    <xf numFmtId="164" fontId="3" fillId="0" borderId="0" xfId="0" applyNumberFormat="1" applyFont="1" applyBorder="1"/>
    <xf numFmtId="3" fontId="2" fillId="0" borderId="2" xfId="0" applyNumberFormat="1" applyFont="1" applyBorder="1" applyAlignment="1">
      <alignment horizontal="center" textRotation="90"/>
    </xf>
    <xf numFmtId="3" fontId="2" fillId="0" borderId="3" xfId="0" applyNumberFormat="1" applyFont="1" applyBorder="1" applyAlignment="1">
      <alignment horizontal="center" textRotation="90"/>
    </xf>
    <xf numFmtId="0" fontId="0" fillId="0" borderId="0" xfId="0" applyBorder="1"/>
    <xf numFmtId="1" fontId="3" fillId="5" borderId="7" xfId="0" applyNumberFormat="1" applyFont="1" applyFill="1" applyBorder="1"/>
    <xf numFmtId="165" fontId="3" fillId="5" borderId="5" xfId="0" applyNumberFormat="1" applyFont="1" applyFill="1" applyBorder="1"/>
    <xf numFmtId="0" fontId="3" fillId="5" borderId="2" xfId="0" applyFont="1" applyFill="1" applyBorder="1" applyAlignment="1">
      <alignment horizontal="right"/>
    </xf>
    <xf numFmtId="0" fontId="3" fillId="0" borderId="2" xfId="0" applyFont="1" applyFill="1" applyBorder="1" applyAlignment="1">
      <alignment horizontal="right"/>
    </xf>
    <xf numFmtId="164" fontId="3" fillId="0" borderId="0" xfId="0" applyNumberFormat="1" applyFont="1" applyBorder="1" applyAlignment="1">
      <alignment horizontal="center"/>
    </xf>
    <xf numFmtId="0" fontId="0" fillId="0" borderId="0" xfId="0" applyBorder="1" applyAlignment="1">
      <alignment horizontal="center"/>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32"/>
  <c:chart>
    <c:title>
      <c:tx>
        <c:rich>
          <a:bodyPr/>
          <a:lstStyle/>
          <a:p>
            <a:pPr>
              <a:defRPr/>
            </a:pPr>
            <a:r>
              <a:rPr lang="en-US"/>
              <a:t>Top Ten Point</a:t>
            </a:r>
            <a:r>
              <a:rPr lang="en-US" baseline="0"/>
              <a:t> Earners</a:t>
            </a:r>
            <a:endParaRPr lang="en-US"/>
          </a:p>
        </c:rich>
      </c:tx>
      <c:layout/>
    </c:title>
    <c:plotArea>
      <c:layout/>
      <c:barChart>
        <c:barDir val="col"/>
        <c:grouping val="clustered"/>
        <c:ser>
          <c:idx val="0"/>
          <c:order val="0"/>
          <c:dLbls>
            <c:dLbl>
              <c:idx val="0"/>
              <c:layout/>
              <c:dLblPos val="inEnd"/>
              <c:showVal val="1"/>
            </c:dLbl>
            <c:dLbl>
              <c:idx val="1"/>
              <c:layout/>
              <c:dLblPos val="inEnd"/>
              <c:showVal val="1"/>
            </c:dLbl>
            <c:dLbl>
              <c:idx val="2"/>
              <c:layout/>
              <c:dLblPos val="inEnd"/>
              <c:showVal val="1"/>
            </c:dLbl>
            <c:dLbl>
              <c:idx val="3"/>
              <c:layout/>
              <c:dLblPos val="inEnd"/>
              <c:showVal val="1"/>
            </c:dLbl>
            <c:dLbl>
              <c:idx val="4"/>
              <c:layout/>
              <c:dLblPos val="inEnd"/>
              <c:showVal val="1"/>
            </c:dLbl>
            <c:dLbl>
              <c:idx val="5"/>
              <c:layout/>
              <c:dLblPos val="inEnd"/>
              <c:showVal val="1"/>
            </c:dLbl>
            <c:dLbl>
              <c:idx val="6"/>
              <c:layout/>
              <c:dLblPos val="inEnd"/>
              <c:showVal val="1"/>
            </c:dLbl>
            <c:dLbl>
              <c:idx val="7"/>
              <c:layout/>
              <c:dLblPos val="inEnd"/>
              <c:showVal val="1"/>
            </c:dLbl>
            <c:dLbl>
              <c:idx val="8"/>
              <c:layout/>
              <c:dLblPos val="inEnd"/>
              <c:showVal val="1"/>
            </c:dLbl>
            <c:dLbl>
              <c:idx val="9"/>
              <c:layout/>
              <c:dLblPos val="inEnd"/>
              <c:showVal val="1"/>
            </c:dLbl>
            <c:showVal val="1"/>
          </c:dLbls>
          <c:cat>
            <c:strRef>
              <c:f>'Most Points'!$A$7:$A$58</c:f>
              <c:strCache>
                <c:ptCount val="10"/>
                <c:pt idx="0">
                  <c:v>Boggio, R.</c:v>
                </c:pt>
                <c:pt idx="1">
                  <c:v>Kesselring/ Goike</c:v>
                </c:pt>
                <c:pt idx="2">
                  <c:v>McNamara</c:v>
                </c:pt>
                <c:pt idx="3">
                  <c:v>Robertson</c:v>
                </c:pt>
                <c:pt idx="4">
                  <c:v>Fimbinger</c:v>
                </c:pt>
                <c:pt idx="5">
                  <c:v>Boell</c:v>
                </c:pt>
                <c:pt idx="6">
                  <c:v>Mazur</c:v>
                </c:pt>
                <c:pt idx="7">
                  <c:v>Ferrington/ Cococcetta</c:v>
                </c:pt>
                <c:pt idx="8">
                  <c:v>Hinkle</c:v>
                </c:pt>
                <c:pt idx="9">
                  <c:v>Gerbe</c:v>
                </c:pt>
              </c:strCache>
            </c:strRef>
          </c:cat>
          <c:val>
            <c:numRef>
              <c:f>'Most Points'!$F$7:$F$58</c:f>
              <c:numCache>
                <c:formatCode>0</c:formatCode>
                <c:ptCount val="10"/>
                <c:pt idx="0">
                  <c:v>66038.0</c:v>
                </c:pt>
                <c:pt idx="1">
                  <c:v>49611.0</c:v>
                </c:pt>
                <c:pt idx="2">
                  <c:v>23017.0</c:v>
                </c:pt>
                <c:pt idx="3">
                  <c:v>19020.0</c:v>
                </c:pt>
                <c:pt idx="4">
                  <c:v>15107.0</c:v>
                </c:pt>
                <c:pt idx="5">
                  <c:v>10532</c:v>
                </c:pt>
                <c:pt idx="6">
                  <c:v>9133.0</c:v>
                </c:pt>
                <c:pt idx="7">
                  <c:v>7345.0</c:v>
                </c:pt>
                <c:pt idx="8">
                  <c:v>5040.000000000003</c:v>
                </c:pt>
                <c:pt idx="9">
                  <c:v>3944.0</c:v>
                </c:pt>
              </c:numCache>
            </c:numRef>
          </c:val>
        </c:ser>
        <c:dLbls>
          <c:showVal val="1"/>
        </c:dLbls>
        <c:gapWidth val="60"/>
        <c:axId val="558918488"/>
        <c:axId val="558921512"/>
      </c:barChart>
      <c:catAx>
        <c:axId val="558918488"/>
        <c:scaling>
          <c:orientation val="minMax"/>
        </c:scaling>
        <c:axPos val="b"/>
        <c:tickLblPos val="nextTo"/>
        <c:crossAx val="558921512"/>
        <c:crosses val="autoZero"/>
        <c:auto val="1"/>
        <c:lblAlgn val="ctr"/>
        <c:lblOffset val="100"/>
      </c:catAx>
      <c:valAx>
        <c:axId val="558921512"/>
        <c:scaling>
          <c:orientation val="minMax"/>
        </c:scaling>
        <c:axPos val="l"/>
        <c:majorGridlines/>
        <c:numFmt formatCode="0" sourceLinked="1"/>
        <c:tickLblPos val="nextTo"/>
        <c:crossAx val="558918488"/>
        <c:crosses val="autoZero"/>
        <c:crossBetween val="between"/>
      </c:valAx>
    </c:plotArea>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31"/>
  <c:chart>
    <c:title>
      <c:tx>
        <c:rich>
          <a:bodyPr/>
          <a:lstStyle/>
          <a:p>
            <a:pPr>
              <a:defRPr/>
            </a:pPr>
            <a:r>
              <a:rPr lang="en-US"/>
              <a:t>Top Ten Money Makers</a:t>
            </a:r>
          </a:p>
        </c:rich>
      </c:tx>
      <c:layout/>
    </c:title>
    <c:plotArea>
      <c:layout>
        <c:manualLayout>
          <c:layoutTarget val="inner"/>
          <c:xMode val="edge"/>
          <c:yMode val="edge"/>
          <c:x val="0.258878054225181"/>
          <c:y val="0.141294776008113"/>
          <c:w val="0.623482019644452"/>
          <c:h val="0.642224881512113"/>
        </c:manualLayout>
      </c:layout>
      <c:barChart>
        <c:barDir val="col"/>
        <c:grouping val="clustered"/>
        <c:ser>
          <c:idx val="0"/>
          <c:order val="0"/>
          <c:tx>
            <c:strRef>
              <c:f>'Biggest MoneyMaker'!$E$1</c:f>
              <c:strCache>
                <c:ptCount val="1"/>
                <c:pt idx="0">
                  <c:v>Total Money Raised</c:v>
                </c:pt>
              </c:strCache>
            </c:strRef>
          </c:tx>
          <c:dLbls>
            <c:dLbl>
              <c:idx val="0"/>
              <c:layout/>
              <c:dLblPos val="inEnd"/>
              <c:showVal val="1"/>
            </c:dLbl>
            <c:dLbl>
              <c:idx val="1"/>
              <c:layout/>
              <c:dLblPos val="inEnd"/>
              <c:showVal val="1"/>
            </c:dLbl>
            <c:dLbl>
              <c:idx val="2"/>
              <c:layout/>
              <c:dLblPos val="inEnd"/>
              <c:showVal val="1"/>
            </c:dLbl>
            <c:dLbl>
              <c:idx val="3"/>
              <c:layout/>
              <c:dLblPos val="inEnd"/>
              <c:showVal val="1"/>
            </c:dLbl>
            <c:dLbl>
              <c:idx val="4"/>
              <c:layout/>
              <c:dLblPos val="inEnd"/>
              <c:showVal val="1"/>
            </c:dLbl>
            <c:dLbl>
              <c:idx val="5"/>
              <c:layout/>
              <c:dLblPos val="inEnd"/>
              <c:showVal val="1"/>
            </c:dLbl>
            <c:dLbl>
              <c:idx val="6"/>
              <c:layout/>
              <c:dLblPos val="inEnd"/>
              <c:showVal val="1"/>
            </c:dLbl>
            <c:dLbl>
              <c:idx val="7"/>
              <c:layout/>
              <c:dLblPos val="inEnd"/>
              <c:showVal val="1"/>
            </c:dLbl>
            <c:dLbl>
              <c:idx val="8"/>
              <c:layout/>
              <c:dLblPos val="inEnd"/>
              <c:showVal val="1"/>
            </c:dLbl>
            <c:dLbl>
              <c:idx val="9"/>
              <c:layout/>
              <c:dLblPos val="inEnd"/>
              <c:showVal val="1"/>
            </c:dLbl>
            <c:showVal val="1"/>
          </c:dLbls>
          <c:cat>
            <c:strRef>
              <c:f>'Biggest MoneyMaker'!$A$2:$A$11</c:f>
              <c:strCache>
                <c:ptCount val="10"/>
                <c:pt idx="0">
                  <c:v>Boggio, R.</c:v>
                </c:pt>
                <c:pt idx="1">
                  <c:v>Kesselring/ Goike</c:v>
                </c:pt>
                <c:pt idx="2">
                  <c:v>Robertson</c:v>
                </c:pt>
                <c:pt idx="3">
                  <c:v>McNamara</c:v>
                </c:pt>
                <c:pt idx="4">
                  <c:v>Fimbinger</c:v>
                </c:pt>
                <c:pt idx="5">
                  <c:v>Boell</c:v>
                </c:pt>
                <c:pt idx="6">
                  <c:v>Hinkle</c:v>
                </c:pt>
                <c:pt idx="7">
                  <c:v>Mazur</c:v>
                </c:pt>
                <c:pt idx="8">
                  <c:v>Ferrington/ Cococcetta</c:v>
                </c:pt>
                <c:pt idx="9">
                  <c:v>Spiers (Chef)</c:v>
                </c:pt>
              </c:strCache>
            </c:strRef>
          </c:cat>
          <c:val>
            <c:numRef>
              <c:f>'Biggest MoneyMaker'!$E$2:$E$11</c:f>
              <c:numCache>
                <c:formatCode>[$$-409]#,##0.00</c:formatCode>
                <c:ptCount val="10"/>
                <c:pt idx="0">
                  <c:v>869.58</c:v>
                </c:pt>
                <c:pt idx="1">
                  <c:v>751.3100000000001</c:v>
                </c:pt>
                <c:pt idx="2">
                  <c:v>592.6</c:v>
                </c:pt>
                <c:pt idx="3">
                  <c:v>285.97</c:v>
                </c:pt>
                <c:pt idx="4">
                  <c:v>224.57</c:v>
                </c:pt>
                <c:pt idx="5">
                  <c:v>163.02</c:v>
                </c:pt>
                <c:pt idx="6">
                  <c:v>162.1</c:v>
                </c:pt>
                <c:pt idx="7">
                  <c:v>96.23</c:v>
                </c:pt>
                <c:pt idx="8">
                  <c:v>82.05</c:v>
                </c:pt>
                <c:pt idx="9">
                  <c:v>55.87</c:v>
                </c:pt>
              </c:numCache>
            </c:numRef>
          </c:val>
        </c:ser>
        <c:dLbls>
          <c:showVal val="1"/>
        </c:dLbls>
        <c:gapWidth val="60"/>
        <c:axId val="559028216"/>
        <c:axId val="559031240"/>
      </c:barChart>
      <c:catAx>
        <c:axId val="559028216"/>
        <c:scaling>
          <c:orientation val="minMax"/>
        </c:scaling>
        <c:axPos val="b"/>
        <c:tickLblPos val="nextTo"/>
        <c:crossAx val="559031240"/>
        <c:crosses val="autoZero"/>
        <c:auto val="1"/>
        <c:lblAlgn val="ctr"/>
        <c:lblOffset val="100"/>
      </c:catAx>
      <c:valAx>
        <c:axId val="559031240"/>
        <c:scaling>
          <c:orientation val="minMax"/>
        </c:scaling>
        <c:axPos val="l"/>
        <c:majorGridlines/>
        <c:numFmt formatCode="[$$-409]#,##0.00" sourceLinked="1"/>
        <c:tickLblPos val="nextTo"/>
        <c:txPr>
          <a:bodyPr rot="0" vert="horz"/>
          <a:lstStyle/>
          <a:p>
            <a:pPr>
              <a:defRPr/>
            </a:pPr>
            <a:endParaRPr lang="en-US"/>
          </a:p>
        </c:txPr>
        <c:crossAx val="559028216"/>
        <c:crosses val="autoZero"/>
        <c:crossBetween val="between"/>
      </c:valAx>
    </c:plotArea>
    <c:plotVisOnly val="1"/>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Biggest Losers</a:t>
            </a:r>
          </a:p>
        </c:rich>
      </c:tx>
      <c:layout/>
    </c:title>
    <c:plotArea>
      <c:layout/>
      <c:barChart>
        <c:barDir val="col"/>
        <c:grouping val="clustered"/>
        <c:ser>
          <c:idx val="0"/>
          <c:order val="0"/>
          <c:tx>
            <c:v>Money Earned</c:v>
          </c:tx>
          <c:dLbls>
            <c:showVal val="1"/>
          </c:dLbls>
          <c:cat>
            <c:strRef>
              <c:f>'Biggest Loser'!$A$2:$A$6</c:f>
              <c:strCache>
                <c:ptCount val="5"/>
                <c:pt idx="0">
                  <c:v>Spresney</c:v>
                </c:pt>
                <c:pt idx="1">
                  <c:v>Bruno</c:v>
                </c:pt>
                <c:pt idx="2">
                  <c:v>deVaux</c:v>
                </c:pt>
                <c:pt idx="3">
                  <c:v>Navarro</c:v>
                </c:pt>
                <c:pt idx="4">
                  <c:v>Walters</c:v>
                </c:pt>
              </c:strCache>
            </c:strRef>
          </c:cat>
          <c:val>
            <c:numRef>
              <c:f>'Biggest Loser'!$E$2:$E$6</c:f>
              <c:numCache>
                <c:formatCode>[$$-409]#,##0.00</c:formatCode>
                <c:ptCount val="5"/>
                <c:pt idx="0">
                  <c:v>54.18</c:v>
                </c:pt>
                <c:pt idx="1">
                  <c:v>40.41</c:v>
                </c:pt>
                <c:pt idx="2">
                  <c:v>26.46</c:v>
                </c:pt>
                <c:pt idx="3">
                  <c:v>17.64</c:v>
                </c:pt>
                <c:pt idx="4">
                  <c:v>7.44</c:v>
                </c:pt>
              </c:numCache>
            </c:numRef>
          </c:val>
        </c:ser>
        <c:ser>
          <c:idx val="1"/>
          <c:order val="1"/>
          <c:tx>
            <c:v>Points Recieved</c:v>
          </c:tx>
          <c:dLbls>
            <c:showVal val="1"/>
          </c:dLbls>
          <c:cat>
            <c:strRef>
              <c:f>'Biggest Loser'!$A$2:$A$6</c:f>
              <c:strCache>
                <c:ptCount val="5"/>
                <c:pt idx="0">
                  <c:v>Spresney</c:v>
                </c:pt>
                <c:pt idx="1">
                  <c:v>Bruno</c:v>
                </c:pt>
                <c:pt idx="2">
                  <c:v>deVaux</c:v>
                </c:pt>
                <c:pt idx="3">
                  <c:v>Navarro</c:v>
                </c:pt>
                <c:pt idx="4">
                  <c:v>Walters</c:v>
                </c:pt>
              </c:strCache>
            </c:strRef>
          </c:cat>
          <c:val>
            <c:numRef>
              <c:f>'Biggest Loser'!$F$2:$F$6</c:f>
              <c:numCache>
                <c:formatCode>0</c:formatCode>
                <c:ptCount val="5"/>
                <c:pt idx="0">
                  <c:v>-5352.0</c:v>
                </c:pt>
                <c:pt idx="1">
                  <c:v>-3669</c:v>
                </c:pt>
                <c:pt idx="2">
                  <c:v>-2644.0</c:v>
                </c:pt>
                <c:pt idx="3">
                  <c:v>-996.0</c:v>
                </c:pt>
                <c:pt idx="4">
                  <c:v>-716.0</c:v>
                </c:pt>
              </c:numCache>
            </c:numRef>
          </c:val>
        </c:ser>
        <c:dLbls>
          <c:showVal val="1"/>
        </c:dLbls>
        <c:axId val="559069096"/>
        <c:axId val="559072152"/>
      </c:barChart>
      <c:catAx>
        <c:axId val="559069096"/>
        <c:scaling>
          <c:orientation val="minMax"/>
        </c:scaling>
        <c:axPos val="b"/>
        <c:tickLblPos val="nextTo"/>
        <c:crossAx val="559072152"/>
        <c:crosses val="autoZero"/>
        <c:auto val="1"/>
        <c:lblAlgn val="ctr"/>
        <c:lblOffset val="100"/>
      </c:catAx>
      <c:valAx>
        <c:axId val="559072152"/>
        <c:scaling>
          <c:orientation val="minMax"/>
          <c:max val="100.0"/>
          <c:min val="-5500.0"/>
        </c:scaling>
        <c:axPos val="l"/>
        <c:majorGridlines/>
        <c:numFmt formatCode="0.00" sourceLinked="0"/>
        <c:tickLblPos val="nextTo"/>
        <c:crossAx val="559069096"/>
        <c:crosses val="autoZero"/>
        <c:crossBetween val="between"/>
      </c:valAx>
    </c:plotArea>
    <c:legend>
      <c:legendPos val="r"/>
      <c:layout/>
    </c:legend>
    <c:plotVisOnly val="1"/>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Daily Trends for Charity Week</a:t>
            </a:r>
          </a:p>
        </c:rich>
      </c:tx>
      <c:layout/>
    </c:title>
    <c:plotArea>
      <c:layout>
        <c:manualLayout>
          <c:layoutTarget val="inner"/>
          <c:xMode val="edge"/>
          <c:yMode val="edge"/>
          <c:x val="0.15492738407699"/>
          <c:y val="0.0740740740740741"/>
          <c:w val="0.690243602362205"/>
          <c:h val="0.658786089238845"/>
        </c:manualLayout>
      </c:layout>
      <c:lineChart>
        <c:grouping val="standard"/>
        <c:ser>
          <c:idx val="0"/>
          <c:order val="0"/>
          <c:tx>
            <c:v>2008</c:v>
          </c:tx>
          <c:cat>
            <c:strRef>
              <c:f>'Annual Totals (graph)'!$B$1:$F$1</c:f>
              <c:strCache>
                <c:ptCount val="5"/>
                <c:pt idx="0">
                  <c:v>Monday</c:v>
                </c:pt>
                <c:pt idx="1">
                  <c:v>Tuesday</c:v>
                </c:pt>
                <c:pt idx="2">
                  <c:v>Wednesday</c:v>
                </c:pt>
                <c:pt idx="3">
                  <c:v>Thursday</c:v>
                </c:pt>
                <c:pt idx="4">
                  <c:v>Friday</c:v>
                </c:pt>
              </c:strCache>
            </c:strRef>
          </c:cat>
          <c:val>
            <c:numRef>
              <c:f>'Annual Totals (graph)'!$B$2:$F$2</c:f>
              <c:numCache>
                <c:formatCode>\$#,##0.00</c:formatCode>
                <c:ptCount val="5"/>
                <c:pt idx="0">
                  <c:v>249.53</c:v>
                </c:pt>
                <c:pt idx="1">
                  <c:v>621.04</c:v>
                </c:pt>
                <c:pt idx="2">
                  <c:v>537.8</c:v>
                </c:pt>
                <c:pt idx="3">
                  <c:v>752.87</c:v>
                </c:pt>
                <c:pt idx="4">
                  <c:v>1384.73</c:v>
                </c:pt>
              </c:numCache>
            </c:numRef>
          </c:val>
        </c:ser>
        <c:ser>
          <c:idx val="1"/>
          <c:order val="1"/>
          <c:tx>
            <c:v>2009</c:v>
          </c:tx>
          <c:cat>
            <c:strRef>
              <c:f>'Annual Totals (graph)'!$B$1:$F$1</c:f>
              <c:strCache>
                <c:ptCount val="5"/>
                <c:pt idx="0">
                  <c:v>Monday</c:v>
                </c:pt>
                <c:pt idx="1">
                  <c:v>Tuesday</c:v>
                </c:pt>
                <c:pt idx="2">
                  <c:v>Wednesday</c:v>
                </c:pt>
                <c:pt idx="3">
                  <c:v>Thursday</c:v>
                </c:pt>
                <c:pt idx="4">
                  <c:v>Friday</c:v>
                </c:pt>
              </c:strCache>
            </c:strRef>
          </c:cat>
          <c:val>
            <c:numRef>
              <c:f>'Annual Totals (graph)'!$B$3:$F$3</c:f>
              <c:numCache>
                <c:formatCode>\$#,##0.00</c:formatCode>
                <c:ptCount val="5"/>
                <c:pt idx="0">
                  <c:v>314.11</c:v>
                </c:pt>
                <c:pt idx="1">
                  <c:v>402.93</c:v>
                </c:pt>
                <c:pt idx="2">
                  <c:v>549.21</c:v>
                </c:pt>
                <c:pt idx="3">
                  <c:v>689.32</c:v>
                </c:pt>
                <c:pt idx="4">
                  <c:v>2499.93</c:v>
                </c:pt>
              </c:numCache>
            </c:numRef>
          </c:val>
        </c:ser>
        <c:ser>
          <c:idx val="2"/>
          <c:order val="2"/>
          <c:tx>
            <c:v>2010</c:v>
          </c:tx>
          <c:cat>
            <c:strRef>
              <c:f>'Annual Totals (graph)'!$B$1:$F$1</c:f>
              <c:strCache>
                <c:ptCount val="5"/>
                <c:pt idx="0">
                  <c:v>Monday</c:v>
                </c:pt>
                <c:pt idx="1">
                  <c:v>Tuesday</c:v>
                </c:pt>
                <c:pt idx="2">
                  <c:v>Wednesday</c:v>
                </c:pt>
                <c:pt idx="3">
                  <c:v>Thursday</c:v>
                </c:pt>
                <c:pt idx="4">
                  <c:v>Friday</c:v>
                </c:pt>
              </c:strCache>
            </c:strRef>
          </c:cat>
          <c:val>
            <c:numRef>
              <c:f>'Annual Totals (graph)'!$B$4:$F$4</c:f>
              <c:numCache>
                <c:formatCode>\$#,##0.00</c:formatCode>
                <c:ptCount val="5"/>
                <c:pt idx="0">
                  <c:v>426.9</c:v>
                </c:pt>
                <c:pt idx="1">
                  <c:v>511.5300000000001</c:v>
                </c:pt>
                <c:pt idx="2">
                  <c:v>549.46</c:v>
                </c:pt>
                <c:pt idx="3">
                  <c:v>1218.85</c:v>
                </c:pt>
                <c:pt idx="4">
                  <c:v>1064.319999999999</c:v>
                </c:pt>
              </c:numCache>
            </c:numRef>
          </c:val>
        </c:ser>
        <c:ser>
          <c:idx val="3"/>
          <c:order val="3"/>
          <c:tx>
            <c:v>Average</c:v>
          </c:tx>
          <c:cat>
            <c:strRef>
              <c:f>'Annual Totals (graph)'!$B$1:$F$1</c:f>
              <c:strCache>
                <c:ptCount val="5"/>
                <c:pt idx="0">
                  <c:v>Monday</c:v>
                </c:pt>
                <c:pt idx="1">
                  <c:v>Tuesday</c:v>
                </c:pt>
                <c:pt idx="2">
                  <c:v>Wednesday</c:v>
                </c:pt>
                <c:pt idx="3">
                  <c:v>Thursday</c:v>
                </c:pt>
                <c:pt idx="4">
                  <c:v>Friday</c:v>
                </c:pt>
              </c:strCache>
            </c:strRef>
          </c:cat>
          <c:val>
            <c:numRef>
              <c:f>'Annual Totals (graph)'!$B$5:$F$5</c:f>
              <c:numCache>
                <c:formatCode>\$#,##0.00</c:formatCode>
                <c:ptCount val="5"/>
                <c:pt idx="0">
                  <c:v>330.18</c:v>
                </c:pt>
                <c:pt idx="1">
                  <c:v>511.8333333333334</c:v>
                </c:pt>
                <c:pt idx="2">
                  <c:v>545.49</c:v>
                </c:pt>
                <c:pt idx="3">
                  <c:v>887.0133333333333</c:v>
                </c:pt>
                <c:pt idx="4">
                  <c:v>1649.66</c:v>
                </c:pt>
              </c:numCache>
            </c:numRef>
          </c:val>
        </c:ser>
        <c:marker val="1"/>
        <c:axId val="559140632"/>
        <c:axId val="559143832"/>
      </c:lineChart>
      <c:catAx>
        <c:axId val="559140632"/>
        <c:scaling>
          <c:orientation val="minMax"/>
        </c:scaling>
        <c:axPos val="b"/>
        <c:tickLblPos val="nextTo"/>
        <c:crossAx val="559143832"/>
        <c:crosses val="autoZero"/>
        <c:auto val="1"/>
        <c:lblAlgn val="ctr"/>
        <c:lblOffset val="100"/>
      </c:catAx>
      <c:valAx>
        <c:axId val="559143832"/>
        <c:scaling>
          <c:orientation val="minMax"/>
          <c:max val="2750.0"/>
          <c:min val="0.0"/>
        </c:scaling>
        <c:axPos val="l"/>
        <c:majorGridlines/>
        <c:numFmt formatCode="\$#,##0.00" sourceLinked="1"/>
        <c:minorTickMark val="out"/>
        <c:tickLblPos val="nextTo"/>
        <c:crossAx val="559140632"/>
        <c:crosses val="autoZero"/>
        <c:crossBetween val="between"/>
        <c:minorUnit val="250.0"/>
      </c:valAx>
    </c:plotArea>
    <c:legend>
      <c:legendPos val="r"/>
      <c:layout/>
    </c:legend>
    <c:plotVisOnly val="1"/>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29"/>
  <c:chart>
    <c:title>
      <c:tx>
        <c:rich>
          <a:bodyPr/>
          <a:lstStyle/>
          <a:p>
            <a:pPr>
              <a:defRPr/>
            </a:pPr>
            <a:r>
              <a:rPr lang="en-US"/>
              <a:t>Annual Trends for Charity Week</a:t>
            </a:r>
          </a:p>
        </c:rich>
      </c:tx>
      <c:layout/>
    </c:title>
    <c:plotArea>
      <c:layout/>
      <c:barChart>
        <c:barDir val="col"/>
        <c:grouping val="clustered"/>
        <c:ser>
          <c:idx val="0"/>
          <c:order val="0"/>
          <c:tx>
            <c:v>2008</c:v>
          </c:tx>
          <c:dLbls>
            <c:showVal val="1"/>
          </c:dLbls>
          <c:trendline>
            <c:trendlineType val="linear"/>
          </c:trendline>
          <c:val>
            <c:numRef>
              <c:f>'Annual Totals (graph)'!$G$2</c:f>
              <c:numCache>
                <c:formatCode>\$#,##0.00</c:formatCode>
                <c:ptCount val="1"/>
                <c:pt idx="0">
                  <c:v>3545.97</c:v>
                </c:pt>
              </c:numCache>
            </c:numRef>
          </c:val>
        </c:ser>
        <c:ser>
          <c:idx val="1"/>
          <c:order val="1"/>
          <c:tx>
            <c:v>2009</c:v>
          </c:tx>
          <c:dLbls>
            <c:showVal val="1"/>
          </c:dLbls>
          <c:val>
            <c:numRef>
              <c:f>'Annual Totals (graph)'!$G$3</c:f>
              <c:numCache>
                <c:formatCode>\$#,##0.00</c:formatCode>
                <c:ptCount val="1"/>
                <c:pt idx="0">
                  <c:v>4455.5</c:v>
                </c:pt>
              </c:numCache>
            </c:numRef>
          </c:val>
        </c:ser>
        <c:ser>
          <c:idx val="2"/>
          <c:order val="2"/>
          <c:tx>
            <c:v>2010</c:v>
          </c:tx>
          <c:dLbls>
            <c:showVal val="1"/>
          </c:dLbls>
          <c:val>
            <c:numRef>
              <c:f>'Annual Totals (graph)'!$G$4</c:f>
              <c:numCache>
                <c:formatCode>\$#,##0.00</c:formatCode>
                <c:ptCount val="1"/>
                <c:pt idx="0">
                  <c:v>3771.06</c:v>
                </c:pt>
              </c:numCache>
            </c:numRef>
          </c:val>
        </c:ser>
        <c:dLbls>
          <c:showVal val="1"/>
        </c:dLbls>
        <c:gapWidth val="50"/>
        <c:axId val="559191256"/>
        <c:axId val="559194440"/>
      </c:barChart>
      <c:catAx>
        <c:axId val="559191256"/>
        <c:scaling>
          <c:orientation val="minMax"/>
        </c:scaling>
        <c:axPos val="b"/>
        <c:tickLblPos val="none"/>
        <c:crossAx val="559194440"/>
        <c:crosses val="autoZero"/>
        <c:auto val="1"/>
        <c:lblAlgn val="ctr"/>
        <c:lblOffset val="100"/>
      </c:catAx>
      <c:valAx>
        <c:axId val="559194440"/>
        <c:scaling>
          <c:orientation val="minMax"/>
        </c:scaling>
        <c:axPos val="l"/>
        <c:majorGridlines/>
        <c:minorGridlines/>
        <c:numFmt formatCode="\$#,##0.00" sourceLinked="1"/>
        <c:tickLblPos val="nextTo"/>
        <c:crossAx val="559191256"/>
        <c:crosses val="autoZero"/>
        <c:crossBetween val="between"/>
        <c:minorUnit val="250.0"/>
      </c:valAx>
    </c:plotArea>
    <c:legend>
      <c:legendPos val="b"/>
      <c:legendEntry>
        <c:idx val="3"/>
        <c:delete val="1"/>
      </c:legendEntry>
      <c:layout>
        <c:manualLayout>
          <c:xMode val="edge"/>
          <c:yMode val="edge"/>
          <c:x val="0.230811718388143"/>
          <c:y val="0.924172187072334"/>
          <c:w val="0.694258684576193"/>
          <c:h val="0.0569361252702354"/>
        </c:manualLayout>
      </c:layout>
    </c:legend>
    <c:plotVisOnly val="1"/>
  </c:chart>
  <c:printSettings>
    <c:headerFooter/>
    <c:pageMargins b="1.0" l="0.75" r="0.75" t="1.0" header="0.5" footer="0.5"/>
    <c:pageSetup/>
  </c:printSettings>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1</xdr:row>
      <xdr:rowOff>40640</xdr:rowOff>
    </xdr:from>
    <xdr:to>
      <xdr:col>7</xdr:col>
      <xdr:colOff>863600</xdr:colOff>
      <xdr:row>35</xdr:row>
      <xdr:rowOff>152400</xdr:rowOff>
    </xdr:to>
    <xdr:sp macro="" textlink="">
      <xdr:nvSpPr>
        <xdr:cNvPr id="2" name="TextBox 1"/>
        <xdr:cNvSpPr txBox="1"/>
      </xdr:nvSpPr>
      <xdr:spPr>
        <a:xfrm>
          <a:off x="304800" y="203200"/>
          <a:ext cx="7244080" cy="5638800"/>
        </a:xfrm>
        <a:prstGeom prst="rect">
          <a:avLst/>
        </a:prstGeom>
        <a:solidFill>
          <a:schemeClr val="lt1"/>
        </a:solidFill>
        <a:ln w="9525" cmpd="sng">
          <a:solidFill>
            <a:schemeClr val="accent4"/>
          </a:solidFill>
        </a:ln>
        <a:effectLst>
          <a:outerShdw blurRad="50800" dist="38100" dir="2700000" algn="tl" rotWithShape="0">
            <a:srgbClr val="000000">
              <a:alpha val="43000"/>
            </a:srgb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Lori Ferrington</a:t>
          </a:r>
        </a:p>
        <a:p>
          <a:r>
            <a:rPr lang="en-US" sz="1100"/>
            <a:t>CEP810</a:t>
          </a:r>
        </a:p>
        <a:p>
          <a:r>
            <a:rPr lang="en-US" sz="1100" b="1"/>
            <a:t>Educational Application of Excel</a:t>
          </a:r>
        </a:p>
        <a:p>
          <a:endParaRPr lang="en-US" sz="1100"/>
        </a:p>
        <a:p>
          <a:r>
            <a:rPr lang="en-US" sz="1100"/>
            <a:t>For</a:t>
          </a:r>
          <a:r>
            <a:rPr lang="en-US" sz="1100" baseline="0"/>
            <a:t> the past three years I have been the sponsor for the Romeo High School Chapter of National Honor Society (NHS).  Each February, our whole school launches into what we call Charity Week.  During this time, each club or student group, as well as many of the sports teams, run different fundraisers to support one charity that the school has chosen.  NHS's fundraiser has been sponsoring a Penny War competition between 4th hour classes for the prize of a pizza party.  Buckets are set out each day with a teacher's name on it and any money put into the jug goes towards that teacher's overall points.  Pennies are positive points, but any silver or dollars put in the jugs is negative points and is deducted from the point total.  The classes strategize to "bomb" other classes with silver while collecting pennies for their own jugs.  At the end of the week, when all the money is collected and counted, the winner is announced.</a:t>
          </a:r>
        </a:p>
        <a:p>
          <a:endParaRPr lang="en-US" sz="1100" baseline="0"/>
        </a:p>
        <a:p>
          <a:r>
            <a:rPr lang="en-US" sz="1100" baseline="0"/>
            <a:t>Being the sponsor for NHS, I have two student committee heads that are in charge of organizing the Penny War and getting volunteers to count the money each day after school.  Once the NHS members have counted each teacher's jug, the totals must be added up and the monetary amounts must be converted to points.  Having close to 70 teachers that participate in the Penny War, it is important to be accurate when calculating the totals.  I have developed this spreadsheet, using last years Penny War tallies to better organize the tabulations that take place each day for this fundraiser.  I wanted to be sure that this worksheet was easy to use for me and my two committee heads, since we work together to ensure the accuracy of our totals.  It was also important that the calulations are accurate and if one value it changed on the main </a:t>
          </a:r>
          <a:r>
            <a:rPr lang="en-US" sz="1100" i="1" baseline="0"/>
            <a:t>Penny War Tally </a:t>
          </a:r>
          <a:r>
            <a:rPr lang="en-US" sz="1100" baseline="0"/>
            <a:t>worksheet, that they are linked to change on the </a:t>
          </a:r>
          <a:r>
            <a:rPr lang="en-US" sz="1100" i="1" baseline="0"/>
            <a:t>Stats</a:t>
          </a:r>
          <a:r>
            <a:rPr lang="en-US" sz="1100" baseline="0"/>
            <a:t> worksheets which allows us to sort and filter the data to hand out the awards.  In addition to having the most points, and winning a pizza party, additional prizes are given out to the "Biggest Money Maker" (if different from the total points winner), and the "Biggest Loser" who achieved gaining the most negative points.  </a:t>
          </a:r>
        </a:p>
        <a:p>
          <a:endParaRPr lang="en-US" sz="1100" baseline="0"/>
        </a:p>
        <a:p>
          <a:r>
            <a:rPr lang="en-US" sz="1100" baseline="0"/>
            <a:t>Overall, I hope that this worksheet will help me to have the ability to tabulate the money we've raised and the point values for the different teachers faster and with more accuracy that we have done in the past.  It's very important for us have an accurate count of the money each night of charity week before we lock it up.  I also added a sheet at the end that allows us to view the data about our Penny War totals for the past three years, allowing us to make predictions about how much money we can expect to bring in each day, which will help us to better prepare next year, as we schedule volunteers to count all of the money after school.  We will also be able to see the totals for each year, which will help us to have a better idea of which strategies for running the Penny War have been the most successful.</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396240</xdr:colOff>
      <xdr:row>1</xdr:row>
      <xdr:rowOff>142240</xdr:rowOff>
    </xdr:from>
    <xdr:to>
      <xdr:col>13</xdr:col>
      <xdr:colOff>772160</xdr:colOff>
      <xdr:row>26</xdr:row>
      <xdr:rowOff>20320</xdr:rowOff>
    </xdr:to>
    <xdr:sp macro="" textlink="">
      <xdr:nvSpPr>
        <xdr:cNvPr id="2" name="TextBox 1"/>
        <xdr:cNvSpPr txBox="1"/>
      </xdr:nvSpPr>
      <xdr:spPr>
        <a:xfrm>
          <a:off x="8676640" y="1097280"/>
          <a:ext cx="2286000" cy="3688080"/>
        </a:xfrm>
        <a:prstGeom prst="rect">
          <a:avLst/>
        </a:prstGeom>
        <a:solidFill>
          <a:schemeClr val="lt1"/>
        </a:solidFill>
        <a:ln w="9525" cmpd="sng">
          <a:solidFill>
            <a:schemeClr val="accent4"/>
          </a:solidFill>
        </a:ln>
        <a:effectLst>
          <a:outerShdw blurRad="50800" dist="38100" dir="2700000" algn="tl" rotWithShape="0">
            <a:srgbClr val="000000">
              <a:alpha val="43000"/>
            </a:srgb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This is</a:t>
          </a:r>
          <a:r>
            <a:rPr lang="en-US" sz="1100" baseline="0"/>
            <a:t> </a:t>
          </a:r>
          <a:r>
            <a:rPr lang="en-US" sz="1100" i="1" baseline="0"/>
            <a:t>Penny War Tally</a:t>
          </a:r>
          <a:r>
            <a:rPr lang="en-US" sz="1100" i="1"/>
            <a:t> </a:t>
          </a:r>
          <a:r>
            <a:rPr lang="en-US" sz="1100"/>
            <a:t>worksheet that all of the data will be entered in next year.  You can see our data from the 2010 competition that I have used to develop this worksheet. Each teacher has a penny</a:t>
          </a:r>
          <a:r>
            <a:rPr lang="en-US" sz="1100" baseline="0"/>
            <a:t> amount and a silver amount that is entered each day. Pennies and silver are added together to get each teachers' total money raised, however, the points are calculated differently since pennies are positive points and silver is negative points.  You can especially see this when looking at R. Boggio's totals.  One of my favorite features of this worksheet is the frozen headers that remain at the top of the sheet, even if you scroll down to view more teachers and the totals at the bottom of the sheet.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508000</xdr:colOff>
      <xdr:row>2</xdr:row>
      <xdr:rowOff>60960</xdr:rowOff>
    </xdr:from>
    <xdr:to>
      <xdr:col>8</xdr:col>
      <xdr:colOff>883920</xdr:colOff>
      <xdr:row>15</xdr:row>
      <xdr:rowOff>0</xdr:rowOff>
    </xdr:to>
    <xdr:sp macro="" textlink="">
      <xdr:nvSpPr>
        <xdr:cNvPr id="2" name="TextBox 1"/>
        <xdr:cNvSpPr txBox="1"/>
      </xdr:nvSpPr>
      <xdr:spPr>
        <a:xfrm>
          <a:off x="5577840" y="1188720"/>
          <a:ext cx="2286000" cy="1920240"/>
        </a:xfrm>
        <a:prstGeom prst="rect">
          <a:avLst/>
        </a:prstGeom>
        <a:solidFill>
          <a:schemeClr val="lt1"/>
        </a:solidFill>
        <a:ln w="9525" cmpd="sng">
          <a:solidFill>
            <a:schemeClr val="accent4"/>
          </a:solidFill>
        </a:ln>
        <a:effectLst>
          <a:outerShdw blurRad="50800" dist="38100" dir="2700000" algn="tl" rotWithShape="0">
            <a:srgbClr val="000000">
              <a:alpha val="43000"/>
            </a:srgb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It is important to have accurate</a:t>
          </a:r>
          <a:r>
            <a:rPr lang="en-US" sz="1100" baseline="0"/>
            <a:t> picture of the data that is entered and </a:t>
          </a:r>
          <a:r>
            <a:rPr lang="en-US" sz="1100"/>
            <a:t>that is why I have linked the data</a:t>
          </a:r>
          <a:r>
            <a:rPr lang="en-US" sz="1100" baseline="0"/>
            <a:t> </a:t>
          </a:r>
          <a:r>
            <a:rPr lang="en-US" sz="1100"/>
            <a:t>on the main </a:t>
          </a:r>
          <a:r>
            <a:rPr lang="en-US" sz="1100" i="1"/>
            <a:t>Penny War Tally </a:t>
          </a:r>
          <a:r>
            <a:rPr lang="en-US" sz="1100"/>
            <a:t>worksheet, to this</a:t>
          </a:r>
          <a:r>
            <a:rPr lang="en-US" sz="1100" i="1"/>
            <a:t> Stats </a:t>
          </a:r>
          <a:r>
            <a:rPr lang="en-US" sz="1100"/>
            <a:t>worksheet,</a:t>
          </a:r>
          <a:r>
            <a:rPr lang="en-US" sz="1100" baseline="0"/>
            <a:t> so that if </a:t>
          </a:r>
          <a:r>
            <a:rPr lang="en-US" sz="1100"/>
            <a:t>one value is changed on the first sheet, it is also changed on this one.  Having this sheet, allows us to sort and filter the data to hand out the awards.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680720</xdr:colOff>
      <xdr:row>10</xdr:row>
      <xdr:rowOff>30480</xdr:rowOff>
    </xdr:from>
    <xdr:to>
      <xdr:col>9</xdr:col>
      <xdr:colOff>101600</xdr:colOff>
      <xdr:row>53</xdr:row>
      <xdr:rowOff>121920</xdr:rowOff>
    </xdr:to>
    <xdr:sp macro="" textlink="">
      <xdr:nvSpPr>
        <xdr:cNvPr id="2" name="TextBox 1"/>
        <xdr:cNvSpPr txBox="1"/>
      </xdr:nvSpPr>
      <xdr:spPr>
        <a:xfrm>
          <a:off x="5750560" y="1148080"/>
          <a:ext cx="2286000" cy="1920240"/>
        </a:xfrm>
        <a:prstGeom prst="rect">
          <a:avLst/>
        </a:prstGeom>
        <a:solidFill>
          <a:schemeClr val="lt1"/>
        </a:solidFill>
        <a:ln w="9525" cmpd="sng">
          <a:solidFill>
            <a:schemeClr val="accent4"/>
          </a:solidFill>
        </a:ln>
        <a:effectLst>
          <a:outerShdw blurRad="50800" dist="38100" dir="2700000" algn="tl" rotWithShape="0">
            <a:srgbClr val="000000">
              <a:alpha val="43000"/>
            </a:srgbClr>
          </a:outerShdw>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t>This</a:t>
          </a:r>
          <a:r>
            <a:rPr lang="en-US" sz="1100" baseline="0"/>
            <a:t> </a:t>
          </a:r>
          <a:r>
            <a:rPr lang="en-US" sz="1100"/>
            <a:t>sheet, is</a:t>
          </a:r>
          <a:r>
            <a:rPr lang="en-US" sz="1100" baseline="0"/>
            <a:t> an example of being able to sort</a:t>
          </a:r>
          <a:r>
            <a:rPr lang="en-US" sz="1100"/>
            <a:t> the data.</a:t>
          </a:r>
          <a:r>
            <a:rPr lang="en-US" sz="1100" baseline="0"/>
            <a:t>  We have two buildings that make up our high school, so I sorted by building to view the teachers in the RETC building.  I then was able to subtotal the amount of money that was raised by these teachers.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182880</xdr:colOff>
      <xdr:row>7</xdr:row>
      <xdr:rowOff>0</xdr:rowOff>
    </xdr:from>
    <xdr:to>
      <xdr:col>12</xdr:col>
      <xdr:colOff>924560</xdr:colOff>
      <xdr:row>88</xdr:row>
      <xdr:rowOff>10160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396240</xdr:colOff>
      <xdr:row>74</xdr:row>
      <xdr:rowOff>40640</xdr:rowOff>
    </xdr:from>
    <xdr:to>
      <xdr:col>5</xdr:col>
      <xdr:colOff>457200</xdr:colOff>
      <xdr:row>86</xdr:row>
      <xdr:rowOff>132080</xdr:rowOff>
    </xdr:to>
    <xdr:sp macro="" textlink="">
      <xdr:nvSpPr>
        <xdr:cNvPr id="3" name="TextBox 2"/>
        <xdr:cNvSpPr txBox="1"/>
      </xdr:nvSpPr>
      <xdr:spPr>
        <a:xfrm>
          <a:off x="2499360" y="3291840"/>
          <a:ext cx="2286000" cy="1920240"/>
        </a:xfrm>
        <a:prstGeom prst="rect">
          <a:avLst/>
        </a:prstGeom>
        <a:solidFill>
          <a:schemeClr val="lt1"/>
        </a:solidFill>
        <a:ln w="9525" cmpd="sng">
          <a:solidFill>
            <a:schemeClr val="accent4"/>
          </a:solidFill>
        </a:ln>
        <a:effectLst>
          <a:outerShdw blurRad="50800" dist="38100" dir="2700000" algn="tl" rotWithShape="0">
            <a:srgbClr val="000000">
              <a:alpha val="43000"/>
            </a:srgbClr>
          </a:outerShdw>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t>Here the</a:t>
          </a:r>
          <a:r>
            <a:rPr lang="en-US" sz="1100" baseline="0"/>
            <a:t> stats data was filtered to see the top ten in the total points recieved column and then was sorted in descending order.  From this information I was able to create graph of the Top Ten Point Earners and display the number of points earned by each teacher's class.</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162560</xdr:colOff>
      <xdr:row>1</xdr:row>
      <xdr:rowOff>81280</xdr:rowOff>
    </xdr:from>
    <xdr:to>
      <xdr:col>12</xdr:col>
      <xdr:colOff>751840</xdr:colOff>
      <xdr:row>87</xdr:row>
      <xdr:rowOff>40640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436880</xdr:colOff>
      <xdr:row>73</xdr:row>
      <xdr:rowOff>142240</xdr:rowOff>
    </xdr:from>
    <xdr:to>
      <xdr:col>5</xdr:col>
      <xdr:colOff>497840</xdr:colOff>
      <xdr:row>86</xdr:row>
      <xdr:rowOff>81280</xdr:rowOff>
    </xdr:to>
    <xdr:sp macro="" textlink="">
      <xdr:nvSpPr>
        <xdr:cNvPr id="3" name="TextBox 2"/>
        <xdr:cNvSpPr txBox="1"/>
      </xdr:nvSpPr>
      <xdr:spPr>
        <a:xfrm>
          <a:off x="2540000" y="3251200"/>
          <a:ext cx="2286000" cy="1920240"/>
        </a:xfrm>
        <a:prstGeom prst="rect">
          <a:avLst/>
        </a:prstGeom>
        <a:solidFill>
          <a:schemeClr val="lt1"/>
        </a:solidFill>
        <a:ln w="9525" cmpd="sng">
          <a:solidFill>
            <a:schemeClr val="accent4"/>
          </a:solidFill>
        </a:ln>
        <a:effectLst>
          <a:outerShdw blurRad="50800" dist="38100" dir="2700000" algn="tl" rotWithShape="0">
            <a:srgbClr val="000000">
              <a:alpha val="43000"/>
            </a:srgbClr>
          </a:outerShdw>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t>Here the</a:t>
          </a:r>
          <a:r>
            <a:rPr lang="en-US" sz="1100" baseline="0"/>
            <a:t> stats data was filtered to see the top ten in the total money raised column and then was sorted in descending order.  From this information I was able to create graph of the Top Ten Money Makers and display the amount of money earned by each teacher's class.</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172720</xdr:colOff>
      <xdr:row>1</xdr:row>
      <xdr:rowOff>121920</xdr:rowOff>
    </xdr:from>
    <xdr:to>
      <xdr:col>13</xdr:col>
      <xdr:colOff>50800</xdr:colOff>
      <xdr:row>88</xdr:row>
      <xdr:rowOff>50800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447040</xdr:colOff>
      <xdr:row>74</xdr:row>
      <xdr:rowOff>111760</xdr:rowOff>
    </xdr:from>
    <xdr:to>
      <xdr:col>5</xdr:col>
      <xdr:colOff>508000</xdr:colOff>
      <xdr:row>87</xdr:row>
      <xdr:rowOff>50800</xdr:rowOff>
    </xdr:to>
    <xdr:sp macro="" textlink="">
      <xdr:nvSpPr>
        <xdr:cNvPr id="4" name="TextBox 3"/>
        <xdr:cNvSpPr txBox="1"/>
      </xdr:nvSpPr>
      <xdr:spPr>
        <a:xfrm>
          <a:off x="2550160" y="2611120"/>
          <a:ext cx="2286000" cy="1920240"/>
        </a:xfrm>
        <a:prstGeom prst="rect">
          <a:avLst/>
        </a:prstGeom>
        <a:solidFill>
          <a:schemeClr val="lt1"/>
        </a:solidFill>
        <a:ln w="9525" cmpd="sng">
          <a:solidFill>
            <a:schemeClr val="accent4"/>
          </a:solidFill>
        </a:ln>
        <a:effectLst>
          <a:outerShdw blurRad="50800" dist="38100" dir="2700000" algn="tl" rotWithShape="0">
            <a:srgbClr val="000000">
              <a:alpha val="43000"/>
            </a:srgbClr>
          </a:outerShdw>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t>Here the</a:t>
          </a:r>
          <a:r>
            <a:rPr lang="en-US" sz="1100" baseline="0"/>
            <a:t> stats data was filtered to see less than -700 points and more than -5500 points in the total points recieved column.  From this information I was able to create graph of the Biggest Losers and display the number of points earned by each teacher's class as well as the amount of money that each class raised.</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223520</xdr:colOff>
      <xdr:row>6</xdr:row>
      <xdr:rowOff>121920</xdr:rowOff>
    </xdr:from>
    <xdr:to>
      <xdr:col>7</xdr:col>
      <xdr:colOff>254000</xdr:colOff>
      <xdr:row>24</xdr:row>
      <xdr:rowOff>132080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548640</xdr:colOff>
      <xdr:row>1</xdr:row>
      <xdr:rowOff>91440</xdr:rowOff>
    </xdr:from>
    <xdr:to>
      <xdr:col>12</xdr:col>
      <xdr:colOff>10160</xdr:colOff>
      <xdr:row>24</xdr:row>
      <xdr:rowOff>111760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121920</xdr:colOff>
      <xdr:row>26</xdr:row>
      <xdr:rowOff>30480</xdr:rowOff>
    </xdr:from>
    <xdr:to>
      <xdr:col>10</xdr:col>
      <xdr:colOff>91440</xdr:colOff>
      <xdr:row>31</xdr:row>
      <xdr:rowOff>60960</xdr:rowOff>
    </xdr:to>
    <xdr:sp macro="" textlink="">
      <xdr:nvSpPr>
        <xdr:cNvPr id="4" name="TextBox 3"/>
        <xdr:cNvSpPr txBox="1"/>
      </xdr:nvSpPr>
      <xdr:spPr>
        <a:xfrm>
          <a:off x="1778000" y="4897120"/>
          <a:ext cx="7406640" cy="843280"/>
        </a:xfrm>
        <a:prstGeom prst="rect">
          <a:avLst/>
        </a:prstGeom>
        <a:solidFill>
          <a:schemeClr val="lt1"/>
        </a:solidFill>
        <a:ln w="9525" cmpd="sng">
          <a:solidFill>
            <a:schemeClr val="accent4"/>
          </a:solidFill>
        </a:ln>
        <a:effectLst>
          <a:outerShdw blurRad="50800" dist="38100" dir="2700000" algn="tl" rotWithShape="0">
            <a:srgbClr val="000000">
              <a:alpha val="43000"/>
            </a:srgbClr>
          </a:outerShdw>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US" sz="1100"/>
            <a:t>Here the</a:t>
          </a:r>
          <a:r>
            <a:rPr lang="en-US" sz="1100" baseline="0"/>
            <a:t> data from previous year's Penny War competitions has been entered with daily subtotals and the an end of week total.  I have been able to average these amounts and graph them which can be used as a predictor for how much money we can expect to bring in each day, which will help us to better prepare next year, as we schedule volunteers to count all of the money after school.</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tabSelected="1" zoomScale="125" workbookViewId="0">
      <selection activeCell="J19" sqref="J19"/>
    </sheetView>
  </sheetViews>
  <sheetFormatPr baseColWidth="10" defaultRowHeight="13"/>
  <cols>
    <col min="1" max="16384" width="10.7109375" style="107"/>
  </cols>
  <sheetData/>
  <sheetCalcPr fullCalcOnLoad="1"/>
  <phoneticPr fontId="1" type="noConversion"/>
  <pageMargins left="0.75" right="0.75" top="1" bottom="1" header="0.5" footer="0.5"/>
  <pageSetup orientation="portrait" horizontalDpi="4294967292" verticalDpi="4294967292"/>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142"/>
  <sheetViews>
    <sheetView zoomScale="125" workbookViewId="0">
      <pane ySplit="1" topLeftCell="A2" activePane="bottomLeft" state="frozen"/>
      <selection pane="bottomLeft" activeCell="M32" sqref="M32"/>
    </sheetView>
  </sheetViews>
  <sheetFormatPr baseColWidth="10" defaultColWidth="10.7109375" defaultRowHeight="12.75" customHeight="1"/>
  <cols>
    <col min="1" max="1" width="15.28515625" style="1" bestFit="1" customWidth="1"/>
    <col min="2" max="2" width="2.7109375" style="10" bestFit="1" customWidth="1"/>
    <col min="3" max="3" width="8.28515625" style="18" customWidth="1"/>
    <col min="4" max="7" width="8.28515625" style="10" customWidth="1"/>
    <col min="8" max="9" width="8.28515625" style="2" customWidth="1"/>
    <col min="10" max="10" width="8.28515625" style="19" customWidth="1"/>
    <col min="11" max="11" width="8.28515625" style="2" customWidth="1"/>
    <col min="12" max="16384" width="10.7109375" style="2"/>
  </cols>
  <sheetData>
    <row r="1" spans="1:11" s="22" customFormat="1" ht="75">
      <c r="A1" s="13"/>
      <c r="B1" s="13" t="s">
        <v>136</v>
      </c>
      <c r="C1" s="105" t="s">
        <v>138</v>
      </c>
      <c r="D1" s="105" t="s">
        <v>139</v>
      </c>
      <c r="E1" s="105" t="s">
        <v>140</v>
      </c>
      <c r="F1" s="105" t="s">
        <v>141</v>
      </c>
      <c r="G1" s="106" t="s">
        <v>142</v>
      </c>
      <c r="H1" s="43" t="s">
        <v>143</v>
      </c>
      <c r="I1" s="31" t="s">
        <v>144</v>
      </c>
      <c r="J1" s="35" t="s">
        <v>145</v>
      </c>
      <c r="K1" s="37" t="s">
        <v>146</v>
      </c>
    </row>
    <row r="2" spans="1:11" s="3" customFormat="1" ht="12.75" customHeight="1">
      <c r="A2" s="4" t="s">
        <v>123</v>
      </c>
      <c r="B2" s="7" t="s">
        <v>124</v>
      </c>
      <c r="C2" s="14"/>
      <c r="D2" s="14"/>
      <c r="E2" s="14"/>
      <c r="F2" s="14">
        <v>27.2</v>
      </c>
      <c r="G2" s="27">
        <v>9.08</v>
      </c>
      <c r="H2" s="44">
        <f>SUM(C2:G2)</f>
        <v>36.28</v>
      </c>
      <c r="I2" s="32"/>
      <c r="J2" s="24">
        <f>SUM(C2:G2)*100</f>
        <v>3628</v>
      </c>
      <c r="K2" s="38"/>
    </row>
    <row r="3" spans="1:11" s="3" customFormat="1" ht="12.75" customHeight="1">
      <c r="A3" s="4"/>
      <c r="B3" s="7" t="s">
        <v>125</v>
      </c>
      <c r="C3" s="14"/>
      <c r="D3" s="14"/>
      <c r="E3" s="14"/>
      <c r="F3" s="14">
        <v>0</v>
      </c>
      <c r="G3" s="27">
        <v>0</v>
      </c>
      <c r="H3" s="44">
        <f>SUM(C3:G3)</f>
        <v>0</v>
      </c>
      <c r="I3" s="32">
        <f>H2+H3</f>
        <v>36.28</v>
      </c>
      <c r="J3" s="24">
        <f>-SUM(C3:G3)*100</f>
        <v>0</v>
      </c>
      <c r="K3" s="39">
        <f>J2+J3</f>
        <v>3628</v>
      </c>
    </row>
    <row r="4" spans="1:11" ht="12.75" customHeight="1">
      <c r="A4" s="5" t="s">
        <v>32</v>
      </c>
      <c r="B4" s="12" t="s">
        <v>124</v>
      </c>
      <c r="C4" s="15"/>
      <c r="D4" s="16"/>
      <c r="E4" s="16"/>
      <c r="F4" s="16"/>
      <c r="G4" s="28"/>
      <c r="H4" s="45">
        <f>SUM(C4:G4)</f>
        <v>0</v>
      </c>
      <c r="I4" s="33"/>
      <c r="J4" s="25">
        <f>SUM(C4:G4)*100</f>
        <v>0</v>
      </c>
      <c r="K4" s="40"/>
    </row>
    <row r="5" spans="1:11" ht="12.75" customHeight="1">
      <c r="A5" s="5"/>
      <c r="B5" s="12" t="s">
        <v>125</v>
      </c>
      <c r="C5" s="15"/>
      <c r="D5" s="16"/>
      <c r="E5" s="16"/>
      <c r="F5" s="16"/>
      <c r="G5" s="28"/>
      <c r="H5" s="45">
        <f>SUM(C5:G5)</f>
        <v>0</v>
      </c>
      <c r="I5" s="33">
        <f>H4+H5</f>
        <v>0</v>
      </c>
      <c r="J5" s="25">
        <f>-SUM(C5:G5) *100</f>
        <v>0</v>
      </c>
      <c r="K5" s="41">
        <f>J4+J5</f>
        <v>0</v>
      </c>
    </row>
    <row r="6" spans="1:11" s="3" customFormat="1" ht="12.75" customHeight="1">
      <c r="A6" s="4" t="s">
        <v>57</v>
      </c>
      <c r="B6" s="7" t="s">
        <v>124</v>
      </c>
      <c r="C6" s="14"/>
      <c r="D6" s="14"/>
      <c r="E6" s="14"/>
      <c r="F6" s="14"/>
      <c r="G6" s="27"/>
      <c r="H6" s="44">
        <f t="shared" ref="H6:H11" si="0">SUM(C6:G6)</f>
        <v>0</v>
      </c>
      <c r="I6" s="32"/>
      <c r="J6" s="24">
        <f t="shared" ref="J6" si="1">SUM(C6:G6)*100</f>
        <v>0</v>
      </c>
      <c r="K6" s="38"/>
    </row>
    <row r="7" spans="1:11" s="3" customFormat="1" ht="12.75" customHeight="1">
      <c r="A7" s="4"/>
      <c r="B7" s="7" t="s">
        <v>125</v>
      </c>
      <c r="C7" s="14"/>
      <c r="D7" s="14"/>
      <c r="E7" s="14"/>
      <c r="F7" s="14"/>
      <c r="G7" s="27"/>
      <c r="H7" s="44">
        <f t="shared" si="0"/>
        <v>0</v>
      </c>
      <c r="I7" s="32">
        <f t="shared" ref="I7" si="2">H6+H7</f>
        <v>0</v>
      </c>
      <c r="J7" s="24">
        <f t="shared" ref="J7" si="3">-SUM(C7:G7)*100</f>
        <v>0</v>
      </c>
      <c r="K7" s="39">
        <f t="shared" ref="K7" si="4">J6+J7</f>
        <v>0</v>
      </c>
    </row>
    <row r="8" spans="1:11" ht="12.75" customHeight="1">
      <c r="A8" s="5" t="s">
        <v>58</v>
      </c>
      <c r="B8" s="12" t="s">
        <v>124</v>
      </c>
      <c r="C8" s="15"/>
      <c r="D8" s="16"/>
      <c r="E8" s="16"/>
      <c r="F8" s="16"/>
      <c r="G8" s="28"/>
      <c r="H8" s="45">
        <f t="shared" si="0"/>
        <v>0</v>
      </c>
      <c r="I8" s="33"/>
      <c r="J8" s="25">
        <f t="shared" ref="J8" si="5">SUM(C8:G8)*100</f>
        <v>0</v>
      </c>
      <c r="K8" s="40"/>
    </row>
    <row r="9" spans="1:11" ht="12.75" customHeight="1">
      <c r="A9" s="5"/>
      <c r="B9" s="12" t="s">
        <v>125</v>
      </c>
      <c r="C9" s="15"/>
      <c r="D9" s="16"/>
      <c r="E9" s="16"/>
      <c r="F9" s="16"/>
      <c r="G9" s="28"/>
      <c r="H9" s="45">
        <f t="shared" si="0"/>
        <v>0</v>
      </c>
      <c r="I9" s="33">
        <f t="shared" ref="I9" si="6">H8+H9</f>
        <v>0</v>
      </c>
      <c r="J9" s="25">
        <f t="shared" ref="J9" si="7">-SUM(C9:G9) *100</f>
        <v>0</v>
      </c>
      <c r="K9" s="41">
        <f t="shared" ref="K9" si="8">J8+J9</f>
        <v>0</v>
      </c>
    </row>
    <row r="10" spans="1:11" s="3" customFormat="1" ht="12.75" customHeight="1">
      <c r="A10" s="4" t="s">
        <v>33</v>
      </c>
      <c r="B10" s="7" t="s">
        <v>124</v>
      </c>
      <c r="C10" s="14"/>
      <c r="D10" s="14"/>
      <c r="E10" s="14"/>
      <c r="F10" s="14"/>
      <c r="G10" s="27"/>
      <c r="H10" s="44">
        <f t="shared" si="0"/>
        <v>0</v>
      </c>
      <c r="I10" s="32"/>
      <c r="J10" s="24">
        <f t="shared" ref="J10" si="9">SUM(C10:G10)*100</f>
        <v>0</v>
      </c>
      <c r="K10" s="38"/>
    </row>
    <row r="11" spans="1:11" s="3" customFormat="1" ht="12.75" customHeight="1">
      <c r="A11" s="4"/>
      <c r="B11" s="7" t="s">
        <v>125</v>
      </c>
      <c r="C11" s="14"/>
      <c r="D11" s="14"/>
      <c r="E11" s="14"/>
      <c r="F11" s="14"/>
      <c r="G11" s="27"/>
      <c r="H11" s="44">
        <f t="shared" si="0"/>
        <v>0</v>
      </c>
      <c r="I11" s="32">
        <f t="shared" ref="I11" si="10">H10+H11</f>
        <v>0</v>
      </c>
      <c r="J11" s="24">
        <f t="shared" ref="J11" si="11">-SUM(C11:G11)*100</f>
        <v>0</v>
      </c>
      <c r="K11" s="39">
        <f t="shared" ref="K11" si="12">J10+J11</f>
        <v>0</v>
      </c>
    </row>
    <row r="12" spans="1:11" ht="12.75" customHeight="1">
      <c r="A12" s="5" t="s">
        <v>34</v>
      </c>
      <c r="B12" s="12" t="s">
        <v>124</v>
      </c>
      <c r="C12" s="16">
        <v>0.35</v>
      </c>
      <c r="D12" s="16">
        <v>2.88</v>
      </c>
      <c r="E12" s="16">
        <v>37.79</v>
      </c>
      <c r="F12" s="16">
        <v>33.78</v>
      </c>
      <c r="G12" s="28">
        <v>59.37</v>
      </c>
      <c r="H12" s="45">
        <f>SUM(C12:G12)</f>
        <v>134.16999999999999</v>
      </c>
      <c r="I12" s="33"/>
      <c r="J12" s="25">
        <f t="shared" ref="J12" si="13">SUM(C12:G12)*100</f>
        <v>13416.999999999998</v>
      </c>
      <c r="K12" s="40"/>
    </row>
    <row r="13" spans="1:11" ht="12.75" customHeight="1">
      <c r="A13" s="5"/>
      <c r="B13" s="12" t="s">
        <v>125</v>
      </c>
      <c r="C13" s="16">
        <v>1.5</v>
      </c>
      <c r="D13" s="16">
        <v>0.1</v>
      </c>
      <c r="E13" s="16">
        <v>1.25</v>
      </c>
      <c r="F13" s="16">
        <v>8.35</v>
      </c>
      <c r="G13" s="28">
        <v>17.649999999999999</v>
      </c>
      <c r="H13" s="45">
        <f>SUM(C13:G13)</f>
        <v>28.849999999999998</v>
      </c>
      <c r="I13" s="33">
        <f t="shared" ref="I13" si="14">H12+H13</f>
        <v>163.01999999999998</v>
      </c>
      <c r="J13" s="25">
        <f t="shared" ref="J13" si="15">-SUM(C13:G13) *100</f>
        <v>-2885</v>
      </c>
      <c r="K13" s="41">
        <f>J12+J13</f>
        <v>10531.999999999998</v>
      </c>
    </row>
    <row r="14" spans="1:11" s="3" customFormat="1" ht="12.75" customHeight="1">
      <c r="A14" s="4" t="s">
        <v>59</v>
      </c>
      <c r="B14" s="7" t="s">
        <v>124</v>
      </c>
      <c r="C14" s="14">
        <v>1.02</v>
      </c>
      <c r="D14" s="14"/>
      <c r="E14" s="14">
        <v>0.8</v>
      </c>
      <c r="F14" s="14">
        <v>1.5</v>
      </c>
      <c r="G14" s="27">
        <v>8.57</v>
      </c>
      <c r="H14" s="44">
        <f>SUM(C14:G14)</f>
        <v>11.89</v>
      </c>
      <c r="I14" s="32"/>
      <c r="J14" s="24">
        <f t="shared" ref="J14" si="16">SUM(C14:G14)*100</f>
        <v>1189</v>
      </c>
      <c r="K14" s="38"/>
    </row>
    <row r="15" spans="1:11" s="3" customFormat="1" ht="12.75" customHeight="1">
      <c r="A15" s="4"/>
      <c r="B15" s="7" t="s">
        <v>125</v>
      </c>
      <c r="C15" s="14">
        <v>0</v>
      </c>
      <c r="D15" s="14"/>
      <c r="E15" s="14">
        <v>0</v>
      </c>
      <c r="F15" s="14">
        <v>0</v>
      </c>
      <c r="G15" s="27">
        <v>0</v>
      </c>
      <c r="H15" s="44">
        <f>SUM(C15:G15)</f>
        <v>0</v>
      </c>
      <c r="I15" s="32">
        <f t="shared" ref="I15" si="17">H14+H15</f>
        <v>11.89</v>
      </c>
      <c r="J15" s="24">
        <f t="shared" ref="J15" si="18">-SUM(C15:G15)*100</f>
        <v>0</v>
      </c>
      <c r="K15" s="39">
        <f t="shared" ref="K15" si="19">J14+J15</f>
        <v>1189</v>
      </c>
    </row>
    <row r="16" spans="1:11" ht="12.75" customHeight="1">
      <c r="A16" s="110" t="s">
        <v>60</v>
      </c>
      <c r="B16" s="12" t="s">
        <v>124</v>
      </c>
      <c r="C16" s="16">
        <v>2.06</v>
      </c>
      <c r="D16" s="16">
        <v>115.47</v>
      </c>
      <c r="E16" s="16">
        <v>165.6</v>
      </c>
      <c r="F16" s="16">
        <v>222.2</v>
      </c>
      <c r="G16" s="28">
        <v>259.64999999999998</v>
      </c>
      <c r="H16" s="45">
        <f t="shared" ref="H16:H79" si="20">SUM(C16:G16)</f>
        <v>764.98</v>
      </c>
      <c r="I16" s="33"/>
      <c r="J16" s="25">
        <f t="shared" ref="J16" si="21">SUM(C16:G16)*100</f>
        <v>76498</v>
      </c>
      <c r="K16" s="40"/>
    </row>
    <row r="17" spans="1:11" ht="12.75" customHeight="1">
      <c r="A17" s="111"/>
      <c r="B17" s="12" t="s">
        <v>125</v>
      </c>
      <c r="C17" s="16">
        <v>0.1</v>
      </c>
      <c r="D17" s="16">
        <v>20</v>
      </c>
      <c r="E17" s="16">
        <v>26.35</v>
      </c>
      <c r="F17" s="16">
        <v>25.95</v>
      </c>
      <c r="G17" s="28">
        <v>32.200000000000003</v>
      </c>
      <c r="H17" s="45">
        <f t="shared" si="20"/>
        <v>104.60000000000001</v>
      </c>
      <c r="I17" s="109">
        <f t="shared" ref="I17" si="22">H16+H17</f>
        <v>869.58</v>
      </c>
      <c r="J17" s="25">
        <f t="shared" ref="J17" si="23">-SUM(C17:G17) *100</f>
        <v>-10460</v>
      </c>
      <c r="K17" s="108">
        <f t="shared" ref="K17" si="24">J16+J17</f>
        <v>66038</v>
      </c>
    </row>
    <row r="18" spans="1:11" s="3" customFormat="1" ht="12.75" customHeight="1">
      <c r="A18" s="4" t="s">
        <v>35</v>
      </c>
      <c r="B18" s="7" t="s">
        <v>124</v>
      </c>
      <c r="C18" s="14"/>
      <c r="D18" s="14"/>
      <c r="E18" s="14"/>
      <c r="F18" s="14">
        <v>1.86</v>
      </c>
      <c r="G18" s="27"/>
      <c r="H18" s="44">
        <f t="shared" si="20"/>
        <v>1.86</v>
      </c>
      <c r="I18" s="32"/>
      <c r="J18" s="24">
        <f t="shared" ref="J18" si="25">SUM(C18:G18)*100</f>
        <v>186</v>
      </c>
      <c r="K18" s="38"/>
    </row>
    <row r="19" spans="1:11" s="3" customFormat="1" ht="12.75" customHeight="1">
      <c r="A19" s="4"/>
      <c r="B19" s="7" t="s">
        <v>125</v>
      </c>
      <c r="C19" s="14"/>
      <c r="D19" s="14"/>
      <c r="E19" s="14"/>
      <c r="F19" s="14">
        <v>38.549999999999997</v>
      </c>
      <c r="G19" s="27"/>
      <c r="H19" s="44">
        <f t="shared" si="20"/>
        <v>38.549999999999997</v>
      </c>
      <c r="I19" s="32">
        <f t="shared" ref="I19" si="26">H18+H19</f>
        <v>40.409999999999997</v>
      </c>
      <c r="J19" s="24">
        <f t="shared" ref="J19" si="27">-SUM(C19:G19)*100</f>
        <v>-3854.9999999999995</v>
      </c>
      <c r="K19" s="39">
        <f t="shared" ref="K19" si="28">J18+J19</f>
        <v>-3668.9999999999995</v>
      </c>
    </row>
    <row r="20" spans="1:11" ht="12.75" customHeight="1">
      <c r="A20" s="5" t="s">
        <v>36</v>
      </c>
      <c r="B20" s="12" t="s">
        <v>124</v>
      </c>
      <c r="C20" s="16"/>
      <c r="D20" s="16">
        <v>0.02</v>
      </c>
      <c r="E20" s="16"/>
      <c r="F20" s="16">
        <v>0</v>
      </c>
      <c r="G20" s="28"/>
      <c r="H20" s="45">
        <f t="shared" si="20"/>
        <v>0.02</v>
      </c>
      <c r="I20" s="33"/>
      <c r="J20" s="25">
        <f t="shared" ref="J20" si="29">SUM(C20:G20)*100</f>
        <v>2</v>
      </c>
      <c r="K20" s="40"/>
    </row>
    <row r="21" spans="1:11" ht="12.75" customHeight="1">
      <c r="A21" s="5"/>
      <c r="B21" s="12" t="s">
        <v>125</v>
      </c>
      <c r="C21" s="16"/>
      <c r="D21" s="16">
        <v>0.2</v>
      </c>
      <c r="E21" s="16"/>
      <c r="F21" s="16">
        <v>1</v>
      </c>
      <c r="G21" s="28"/>
      <c r="H21" s="45">
        <f t="shared" si="20"/>
        <v>1.2</v>
      </c>
      <c r="I21" s="33">
        <f t="shared" ref="I21" si="30">H20+H21</f>
        <v>1.22</v>
      </c>
      <c r="J21" s="25">
        <f t="shared" ref="J21" si="31">-SUM(C21:G21) *100</f>
        <v>-120</v>
      </c>
      <c r="K21" s="41">
        <f t="shared" ref="K21" si="32">J20+J21</f>
        <v>-118</v>
      </c>
    </row>
    <row r="22" spans="1:11" s="3" customFormat="1" ht="12.75" customHeight="1">
      <c r="A22" s="4" t="s">
        <v>37</v>
      </c>
      <c r="B22" s="7" t="s">
        <v>124</v>
      </c>
      <c r="C22" s="14"/>
      <c r="D22" s="14"/>
      <c r="E22" s="14"/>
      <c r="F22" s="14"/>
      <c r="G22" s="27">
        <v>0</v>
      </c>
      <c r="H22" s="44">
        <f t="shared" si="20"/>
        <v>0</v>
      </c>
      <c r="I22" s="32"/>
      <c r="J22" s="24">
        <f t="shared" ref="J22:J70" si="33">SUM(C22:G22)*100</f>
        <v>0</v>
      </c>
      <c r="K22" s="38"/>
    </row>
    <row r="23" spans="1:11" s="3" customFormat="1" ht="12.75" customHeight="1">
      <c r="A23" s="4"/>
      <c r="B23" s="7" t="s">
        <v>125</v>
      </c>
      <c r="C23" s="14"/>
      <c r="D23" s="14"/>
      <c r="E23" s="14"/>
      <c r="F23" s="14"/>
      <c r="G23" s="27">
        <v>0.1</v>
      </c>
      <c r="H23" s="44">
        <f t="shared" si="20"/>
        <v>0.1</v>
      </c>
      <c r="I23" s="32">
        <f t="shared" ref="I23" si="34">H22+H23</f>
        <v>0.1</v>
      </c>
      <c r="J23" s="24">
        <f t="shared" ref="J23:J71" si="35">-SUM(C23:G23)*100</f>
        <v>-10</v>
      </c>
      <c r="K23" s="39">
        <f t="shared" ref="K23" si="36">J22+J23</f>
        <v>-10</v>
      </c>
    </row>
    <row r="24" spans="1:11" ht="12.75" customHeight="1">
      <c r="A24" s="5" t="s">
        <v>38</v>
      </c>
      <c r="B24" s="12" t="s">
        <v>124</v>
      </c>
      <c r="C24" s="16"/>
      <c r="D24" s="16">
        <v>0.48</v>
      </c>
      <c r="E24" s="16">
        <v>0.15</v>
      </c>
      <c r="F24" s="16">
        <v>0.64</v>
      </c>
      <c r="G24" s="28"/>
      <c r="H24" s="45">
        <f t="shared" si="20"/>
        <v>1.27</v>
      </c>
      <c r="I24" s="33"/>
      <c r="J24" s="25">
        <f t="shared" ref="J24:J72" si="37">SUM(C24:G24)*100</f>
        <v>127</v>
      </c>
      <c r="K24" s="40"/>
    </row>
    <row r="25" spans="1:11" ht="12.75" customHeight="1">
      <c r="A25" s="5"/>
      <c r="B25" s="12" t="s">
        <v>125</v>
      </c>
      <c r="C25" s="16"/>
      <c r="D25" s="16">
        <v>0</v>
      </c>
      <c r="E25" s="16">
        <v>0</v>
      </c>
      <c r="F25" s="16">
        <v>0</v>
      </c>
      <c r="G25" s="28"/>
      <c r="H25" s="45">
        <f t="shared" si="20"/>
        <v>0</v>
      </c>
      <c r="I25" s="33">
        <f t="shared" ref="I25" si="38">H24+H25</f>
        <v>1.27</v>
      </c>
      <c r="J25" s="25">
        <f t="shared" ref="J25:J73" si="39">-SUM(C25:G25) *100</f>
        <v>0</v>
      </c>
      <c r="K25" s="41">
        <f t="shared" ref="K25" si="40">J24+J25</f>
        <v>127</v>
      </c>
    </row>
    <row r="26" spans="1:11" s="3" customFormat="1" ht="12.75" customHeight="1">
      <c r="A26" s="4" t="s">
        <v>39</v>
      </c>
      <c r="B26" s="7" t="s">
        <v>124</v>
      </c>
      <c r="C26" s="14"/>
      <c r="D26" s="14"/>
      <c r="E26" s="14"/>
      <c r="F26" s="14"/>
      <c r="G26" s="27"/>
      <c r="H26" s="44">
        <f t="shared" si="20"/>
        <v>0</v>
      </c>
      <c r="I26" s="32"/>
      <c r="J26" s="24">
        <f t="shared" ref="J26:J74" si="41">SUM(C26:G26)*100</f>
        <v>0</v>
      </c>
      <c r="K26" s="38"/>
    </row>
    <row r="27" spans="1:11" s="3" customFormat="1" ht="12.75" customHeight="1">
      <c r="A27" s="4"/>
      <c r="B27" s="7" t="s">
        <v>125</v>
      </c>
      <c r="C27" s="14"/>
      <c r="D27" s="14"/>
      <c r="E27" s="14"/>
      <c r="F27" s="14"/>
      <c r="G27" s="27"/>
      <c r="H27" s="44">
        <f t="shared" si="20"/>
        <v>0</v>
      </c>
      <c r="I27" s="32">
        <f t="shared" ref="I27" si="42">H26+H27</f>
        <v>0</v>
      </c>
      <c r="J27" s="24">
        <f t="shared" ref="J27:J75" si="43">-SUM(C27:G27)*100</f>
        <v>0</v>
      </c>
      <c r="K27" s="39">
        <f t="shared" ref="K27" si="44">J26+J27</f>
        <v>0</v>
      </c>
    </row>
    <row r="28" spans="1:11" ht="12.75" customHeight="1">
      <c r="A28" s="5" t="s">
        <v>40</v>
      </c>
      <c r="B28" s="12" t="s">
        <v>124</v>
      </c>
      <c r="C28" s="16"/>
      <c r="D28" s="16"/>
      <c r="E28" s="16">
        <v>5.5</v>
      </c>
      <c r="F28" s="16">
        <v>14.05</v>
      </c>
      <c r="G28" s="28">
        <v>1.04</v>
      </c>
      <c r="H28" s="45">
        <f t="shared" si="20"/>
        <v>20.59</v>
      </c>
      <c r="I28" s="33"/>
      <c r="J28" s="25">
        <f t="shared" ref="J28:J76" si="45">SUM(C28:G28)*100</f>
        <v>2059</v>
      </c>
      <c r="K28" s="40"/>
    </row>
    <row r="29" spans="1:11" ht="12.75" customHeight="1">
      <c r="A29" s="5"/>
      <c r="B29" s="12" t="s">
        <v>125</v>
      </c>
      <c r="C29" s="16"/>
      <c r="D29" s="16"/>
      <c r="E29" s="16">
        <v>0</v>
      </c>
      <c r="F29" s="16">
        <v>0</v>
      </c>
      <c r="G29" s="28">
        <v>1.25</v>
      </c>
      <c r="H29" s="45">
        <f t="shared" si="20"/>
        <v>1.25</v>
      </c>
      <c r="I29" s="33">
        <f t="shared" ref="I29" si="46">H28+H29</f>
        <v>21.84</v>
      </c>
      <c r="J29" s="25">
        <f t="shared" ref="J29:J77" si="47">-SUM(C29:G29) *100</f>
        <v>-125</v>
      </c>
      <c r="K29" s="41">
        <f t="shared" ref="K29" si="48">J28+J29</f>
        <v>1934</v>
      </c>
    </row>
    <row r="30" spans="1:11" s="3" customFormat="1" ht="12.75" customHeight="1">
      <c r="A30" s="4" t="s">
        <v>41</v>
      </c>
      <c r="B30" s="7" t="s">
        <v>124</v>
      </c>
      <c r="C30" s="14"/>
      <c r="D30" s="14"/>
      <c r="E30" s="14"/>
      <c r="F30" s="14">
        <v>0.5</v>
      </c>
      <c r="G30" s="27"/>
      <c r="H30" s="44">
        <f t="shared" si="20"/>
        <v>0.5</v>
      </c>
      <c r="I30" s="32"/>
      <c r="J30" s="24">
        <f t="shared" ref="J30:J78" si="49">SUM(C30:G30)*100</f>
        <v>50</v>
      </c>
      <c r="K30" s="38"/>
    </row>
    <row r="31" spans="1:11" s="3" customFormat="1" ht="12.75" customHeight="1">
      <c r="A31" s="4"/>
      <c r="B31" s="7" t="s">
        <v>125</v>
      </c>
      <c r="C31" s="14"/>
      <c r="D31" s="14"/>
      <c r="E31" s="14"/>
      <c r="F31" s="14">
        <v>0</v>
      </c>
      <c r="G31" s="27"/>
      <c r="H31" s="44">
        <f t="shared" si="20"/>
        <v>0</v>
      </c>
      <c r="I31" s="32">
        <f t="shared" ref="I31" si="50">H30+H31</f>
        <v>0.5</v>
      </c>
      <c r="J31" s="24">
        <f t="shared" ref="J31:J79" si="51">-SUM(C31:G31)*100</f>
        <v>0</v>
      </c>
      <c r="K31" s="39">
        <f t="shared" ref="K31" si="52">J30+J31</f>
        <v>50</v>
      </c>
    </row>
    <row r="32" spans="1:11" ht="12.75" customHeight="1">
      <c r="A32" s="5" t="s">
        <v>42</v>
      </c>
      <c r="B32" s="12" t="s">
        <v>124</v>
      </c>
      <c r="C32" s="16"/>
      <c r="D32" s="16">
        <v>0</v>
      </c>
      <c r="E32" s="16"/>
      <c r="F32" s="16"/>
      <c r="G32" s="28"/>
      <c r="H32" s="45">
        <f t="shared" si="20"/>
        <v>0</v>
      </c>
      <c r="I32" s="33"/>
      <c r="J32" s="25">
        <f t="shared" ref="J32:J80" si="53">SUM(C32:G32)*100</f>
        <v>0</v>
      </c>
      <c r="K32" s="40"/>
    </row>
    <row r="33" spans="1:11" ht="12.75" customHeight="1">
      <c r="A33" s="5"/>
      <c r="B33" s="12" t="s">
        <v>125</v>
      </c>
      <c r="C33" s="16"/>
      <c r="D33" s="16">
        <v>1.25</v>
      </c>
      <c r="E33" s="16"/>
      <c r="F33" s="16"/>
      <c r="G33" s="28"/>
      <c r="H33" s="45">
        <f t="shared" si="20"/>
        <v>1.25</v>
      </c>
      <c r="I33" s="33">
        <f t="shared" ref="I33" si="54">H32+H33</f>
        <v>1.25</v>
      </c>
      <c r="J33" s="25">
        <f t="shared" ref="J33:J81" si="55">-SUM(C33:G33) *100</f>
        <v>-125</v>
      </c>
      <c r="K33" s="41">
        <f t="shared" ref="K33" si="56">J32+J33</f>
        <v>-125</v>
      </c>
    </row>
    <row r="34" spans="1:11" s="3" customFormat="1" ht="12.75" customHeight="1">
      <c r="A34" s="4" t="s">
        <v>43</v>
      </c>
      <c r="B34" s="7" t="s">
        <v>124</v>
      </c>
      <c r="C34" s="14"/>
      <c r="D34" s="14"/>
      <c r="E34" s="14"/>
      <c r="F34" s="14"/>
      <c r="G34" s="27">
        <v>0.01</v>
      </c>
      <c r="H34" s="44">
        <f t="shared" si="20"/>
        <v>0.01</v>
      </c>
      <c r="I34" s="32"/>
      <c r="J34" s="24">
        <f t="shared" ref="J34" si="57">SUM(C34:G34)*100</f>
        <v>1</v>
      </c>
      <c r="K34" s="38"/>
    </row>
    <row r="35" spans="1:11" s="3" customFormat="1" ht="12.75" customHeight="1">
      <c r="A35" s="4"/>
      <c r="B35" s="7" t="s">
        <v>125</v>
      </c>
      <c r="C35" s="14"/>
      <c r="D35" s="14"/>
      <c r="E35" s="14"/>
      <c r="F35" s="14"/>
      <c r="G35" s="27">
        <v>0</v>
      </c>
      <c r="H35" s="44">
        <f t="shared" si="20"/>
        <v>0</v>
      </c>
      <c r="I35" s="32">
        <f t="shared" ref="I35" si="58">H34+H35</f>
        <v>0.01</v>
      </c>
      <c r="J35" s="24">
        <f t="shared" ref="J35" si="59">-SUM(C35:G35)*100</f>
        <v>0</v>
      </c>
      <c r="K35" s="39">
        <f t="shared" ref="K35" si="60">J34+J35</f>
        <v>1</v>
      </c>
    </row>
    <row r="36" spans="1:11" ht="12.75" customHeight="1">
      <c r="A36" s="5" t="s">
        <v>44</v>
      </c>
      <c r="B36" s="12" t="s">
        <v>124</v>
      </c>
      <c r="C36" s="16"/>
      <c r="D36" s="16">
        <v>0</v>
      </c>
      <c r="E36" s="16"/>
      <c r="F36" s="16"/>
      <c r="G36" s="28"/>
      <c r="H36" s="45">
        <f t="shared" si="20"/>
        <v>0</v>
      </c>
      <c r="I36" s="33"/>
      <c r="J36" s="25">
        <f t="shared" ref="J36" si="61">SUM(C36:G36)*100</f>
        <v>0</v>
      </c>
      <c r="K36" s="40"/>
    </row>
    <row r="37" spans="1:11" ht="12.75" customHeight="1">
      <c r="A37" s="5"/>
      <c r="B37" s="12" t="s">
        <v>125</v>
      </c>
      <c r="C37" s="16"/>
      <c r="D37" s="16">
        <v>0.35</v>
      </c>
      <c r="E37" s="16"/>
      <c r="F37" s="16"/>
      <c r="G37" s="28"/>
      <c r="H37" s="45">
        <f t="shared" si="20"/>
        <v>0.35</v>
      </c>
      <c r="I37" s="33">
        <f t="shared" ref="I37" si="62">H36+H37</f>
        <v>0.35</v>
      </c>
      <c r="J37" s="25">
        <f t="shared" ref="J37" si="63">-SUM(C37:G37) *100</f>
        <v>-35</v>
      </c>
      <c r="K37" s="41">
        <f t="shared" ref="K37" si="64">J36+J37</f>
        <v>-35</v>
      </c>
    </row>
    <row r="38" spans="1:11" s="3" customFormat="1" ht="12.75" customHeight="1">
      <c r="A38" s="4" t="s">
        <v>45</v>
      </c>
      <c r="B38" s="7" t="s">
        <v>124</v>
      </c>
      <c r="C38" s="14"/>
      <c r="D38" s="14">
        <v>0</v>
      </c>
      <c r="E38" s="14">
        <v>1.72</v>
      </c>
      <c r="F38" s="14">
        <v>0.19</v>
      </c>
      <c r="G38" s="27">
        <v>0.14000000000000001</v>
      </c>
      <c r="H38" s="44">
        <f t="shared" si="20"/>
        <v>2.0499999999999998</v>
      </c>
      <c r="I38" s="32"/>
      <c r="J38" s="24">
        <f t="shared" si="33"/>
        <v>204.99999999999997</v>
      </c>
      <c r="K38" s="38"/>
    </row>
    <row r="39" spans="1:11" s="3" customFormat="1" ht="12.75" customHeight="1">
      <c r="A39" s="4"/>
      <c r="B39" s="7" t="s">
        <v>125</v>
      </c>
      <c r="C39" s="14"/>
      <c r="D39" s="14">
        <v>0.05</v>
      </c>
      <c r="E39" s="14">
        <v>3.85</v>
      </c>
      <c r="F39" s="14">
        <v>2.65</v>
      </c>
      <c r="G39" s="27">
        <v>0.25</v>
      </c>
      <c r="H39" s="44">
        <f t="shared" si="20"/>
        <v>6.8</v>
      </c>
      <c r="I39" s="32">
        <f t="shared" ref="I39" si="65">H38+H39</f>
        <v>8.85</v>
      </c>
      <c r="J39" s="24">
        <f t="shared" si="35"/>
        <v>-680</v>
      </c>
      <c r="K39" s="39">
        <f t="shared" ref="K39" si="66">J38+J39</f>
        <v>-475</v>
      </c>
    </row>
    <row r="40" spans="1:11" ht="12.75" customHeight="1">
      <c r="A40" s="5" t="s">
        <v>46</v>
      </c>
      <c r="B40" s="12" t="s">
        <v>124</v>
      </c>
      <c r="C40" s="16"/>
      <c r="D40" s="16"/>
      <c r="E40" s="16">
        <v>0</v>
      </c>
      <c r="F40" s="16"/>
      <c r="G40" s="28">
        <v>0.01</v>
      </c>
      <c r="H40" s="45">
        <f t="shared" si="20"/>
        <v>0.01</v>
      </c>
      <c r="I40" s="33"/>
      <c r="J40" s="25">
        <f t="shared" si="37"/>
        <v>1</v>
      </c>
      <c r="K40" s="40"/>
    </row>
    <row r="41" spans="1:11" ht="12.75" customHeight="1">
      <c r="A41" s="5"/>
      <c r="B41" s="12" t="s">
        <v>125</v>
      </c>
      <c r="C41" s="16"/>
      <c r="D41" s="16"/>
      <c r="E41" s="16">
        <v>20</v>
      </c>
      <c r="F41" s="16"/>
      <c r="G41" s="28">
        <v>6.45</v>
      </c>
      <c r="H41" s="45">
        <f t="shared" si="20"/>
        <v>26.45</v>
      </c>
      <c r="I41" s="33">
        <f t="shared" ref="I41" si="67">H40+H41</f>
        <v>26.46</v>
      </c>
      <c r="J41" s="25">
        <f t="shared" si="39"/>
        <v>-2645</v>
      </c>
      <c r="K41" s="41">
        <f t="shared" ref="K41" si="68">J40+J41</f>
        <v>-2644</v>
      </c>
    </row>
    <row r="42" spans="1:11" s="3" customFormat="1" ht="12.75" customHeight="1">
      <c r="A42" s="4" t="s">
        <v>47</v>
      </c>
      <c r="B42" s="7" t="s">
        <v>124</v>
      </c>
      <c r="C42" s="14"/>
      <c r="D42" s="14">
        <v>0</v>
      </c>
      <c r="E42" s="14"/>
      <c r="F42" s="14"/>
      <c r="G42" s="27">
        <v>0.01</v>
      </c>
      <c r="H42" s="44">
        <f t="shared" si="20"/>
        <v>0.01</v>
      </c>
      <c r="I42" s="32"/>
      <c r="J42" s="24">
        <f t="shared" si="41"/>
        <v>1</v>
      </c>
      <c r="K42" s="38"/>
    </row>
    <row r="43" spans="1:11" s="3" customFormat="1" ht="12.75" customHeight="1">
      <c r="A43" s="4"/>
      <c r="B43" s="7" t="s">
        <v>125</v>
      </c>
      <c r="C43" s="14"/>
      <c r="D43" s="14">
        <v>0.05</v>
      </c>
      <c r="E43" s="14"/>
      <c r="F43" s="14"/>
      <c r="G43" s="27">
        <v>0</v>
      </c>
      <c r="H43" s="44">
        <f t="shared" si="20"/>
        <v>0.05</v>
      </c>
      <c r="I43" s="32">
        <f t="shared" ref="I43" si="69">H42+H43</f>
        <v>6.0000000000000005E-2</v>
      </c>
      <c r="J43" s="24">
        <f t="shared" si="43"/>
        <v>-5</v>
      </c>
      <c r="K43" s="39">
        <f t="shared" ref="K43" si="70">J42+J43</f>
        <v>-4</v>
      </c>
    </row>
    <row r="44" spans="1:11" ht="12.75" customHeight="1">
      <c r="A44" s="5" t="s">
        <v>48</v>
      </c>
      <c r="B44" s="12" t="s">
        <v>124</v>
      </c>
      <c r="C44" s="16"/>
      <c r="D44" s="16"/>
      <c r="E44" s="16"/>
      <c r="F44" s="16">
        <v>0</v>
      </c>
      <c r="G44" s="28"/>
      <c r="H44" s="45">
        <f t="shared" si="20"/>
        <v>0</v>
      </c>
      <c r="I44" s="33"/>
      <c r="J44" s="25">
        <f t="shared" si="45"/>
        <v>0</v>
      </c>
      <c r="K44" s="40"/>
    </row>
    <row r="45" spans="1:11" ht="12.75" customHeight="1">
      <c r="A45" s="5"/>
      <c r="B45" s="12" t="s">
        <v>125</v>
      </c>
      <c r="C45" s="16"/>
      <c r="D45" s="16"/>
      <c r="E45" s="16"/>
      <c r="F45" s="16">
        <v>0.1</v>
      </c>
      <c r="G45" s="28"/>
      <c r="H45" s="45">
        <f t="shared" si="20"/>
        <v>0.1</v>
      </c>
      <c r="I45" s="33">
        <f t="shared" ref="I45" si="71">H44+H45</f>
        <v>0.1</v>
      </c>
      <c r="J45" s="25">
        <f t="shared" si="47"/>
        <v>-10</v>
      </c>
      <c r="K45" s="41">
        <f t="shared" ref="K45" si="72">J44+J45</f>
        <v>-10</v>
      </c>
    </row>
    <row r="46" spans="1:11" s="3" customFormat="1" ht="12.75" customHeight="1">
      <c r="A46" s="4" t="s">
        <v>126</v>
      </c>
      <c r="B46" s="7" t="s">
        <v>124</v>
      </c>
      <c r="C46" s="14">
        <v>4.8</v>
      </c>
      <c r="D46" s="14">
        <v>13.35</v>
      </c>
      <c r="E46" s="14">
        <v>23.14</v>
      </c>
      <c r="F46" s="14">
        <v>8.89</v>
      </c>
      <c r="G46" s="27">
        <v>27.57</v>
      </c>
      <c r="H46" s="44">
        <f t="shared" si="20"/>
        <v>77.75</v>
      </c>
      <c r="I46" s="32"/>
      <c r="J46" s="24">
        <f t="shared" si="49"/>
        <v>7775</v>
      </c>
      <c r="K46" s="38"/>
    </row>
    <row r="47" spans="1:11" s="3" customFormat="1" ht="12.75" customHeight="1">
      <c r="A47" s="4"/>
      <c r="B47" s="7" t="s">
        <v>125</v>
      </c>
      <c r="C47" s="14">
        <v>0</v>
      </c>
      <c r="D47" s="14">
        <v>1.45</v>
      </c>
      <c r="E47" s="14">
        <v>0.3</v>
      </c>
      <c r="F47" s="14">
        <v>0</v>
      </c>
      <c r="G47" s="27">
        <v>2.5499999999999998</v>
      </c>
      <c r="H47" s="44">
        <f t="shared" si="20"/>
        <v>4.3</v>
      </c>
      <c r="I47" s="32">
        <f t="shared" ref="I47" si="73">H46+H47</f>
        <v>82.05</v>
      </c>
      <c r="J47" s="24">
        <f t="shared" si="51"/>
        <v>-430</v>
      </c>
      <c r="K47" s="39">
        <f t="shared" ref="K47" si="74">J46+J47</f>
        <v>7345</v>
      </c>
    </row>
    <row r="48" spans="1:11" ht="12.75" customHeight="1">
      <c r="A48" s="5" t="s">
        <v>49</v>
      </c>
      <c r="B48" s="12" t="s">
        <v>124</v>
      </c>
      <c r="C48" s="16">
        <v>43.67</v>
      </c>
      <c r="D48" s="16">
        <v>3.71</v>
      </c>
      <c r="E48" s="16">
        <v>59.52</v>
      </c>
      <c r="F48" s="16">
        <v>9.11</v>
      </c>
      <c r="G48" s="28">
        <v>71.81</v>
      </c>
      <c r="H48" s="45">
        <f t="shared" si="20"/>
        <v>187.82</v>
      </c>
      <c r="I48" s="33"/>
      <c r="J48" s="25">
        <f t="shared" si="53"/>
        <v>18782</v>
      </c>
      <c r="K48" s="40"/>
    </row>
    <row r="49" spans="1:11" ht="12.75" customHeight="1">
      <c r="A49" s="5"/>
      <c r="B49" s="12" t="s">
        <v>125</v>
      </c>
      <c r="C49" s="16">
        <v>0.95</v>
      </c>
      <c r="D49" s="16">
        <v>0.2</v>
      </c>
      <c r="E49" s="16">
        <v>5.7</v>
      </c>
      <c r="F49" s="16">
        <v>20.100000000000001</v>
      </c>
      <c r="G49" s="28">
        <v>9.8000000000000007</v>
      </c>
      <c r="H49" s="45">
        <f t="shared" si="20"/>
        <v>36.75</v>
      </c>
      <c r="I49" s="33">
        <f t="shared" ref="I49" si="75">H48+H49</f>
        <v>224.57</v>
      </c>
      <c r="J49" s="25">
        <f t="shared" si="55"/>
        <v>-3675</v>
      </c>
      <c r="K49" s="41">
        <f t="shared" ref="K49" si="76">J48+J49</f>
        <v>15107</v>
      </c>
    </row>
    <row r="50" spans="1:11" s="3" customFormat="1" ht="12.75" customHeight="1">
      <c r="A50" s="4" t="s">
        <v>50</v>
      </c>
      <c r="B50" s="7" t="s">
        <v>124</v>
      </c>
      <c r="C50" s="14"/>
      <c r="D50" s="14">
        <v>0.25</v>
      </c>
      <c r="E50" s="14"/>
      <c r="F50" s="14"/>
      <c r="G50" s="27">
        <v>0.01</v>
      </c>
      <c r="H50" s="44">
        <f t="shared" si="20"/>
        <v>0.26</v>
      </c>
      <c r="I50" s="32"/>
      <c r="J50" s="24">
        <f t="shared" ref="J50" si="77">SUM(C50:G50)*100</f>
        <v>26</v>
      </c>
      <c r="K50" s="38"/>
    </row>
    <row r="51" spans="1:11" s="3" customFormat="1" ht="12.75" customHeight="1">
      <c r="A51" s="4"/>
      <c r="B51" s="7" t="s">
        <v>125</v>
      </c>
      <c r="C51" s="14"/>
      <c r="D51" s="14">
        <v>0</v>
      </c>
      <c r="E51" s="14"/>
      <c r="F51" s="14"/>
      <c r="G51" s="27">
        <v>0</v>
      </c>
      <c r="H51" s="44">
        <f t="shared" si="20"/>
        <v>0</v>
      </c>
      <c r="I51" s="32">
        <f t="shared" ref="I51" si="78">H50+H51</f>
        <v>0.26</v>
      </c>
      <c r="J51" s="24">
        <f t="shared" ref="J51" si="79">-SUM(C51:G51)*100</f>
        <v>0</v>
      </c>
      <c r="K51" s="39">
        <f t="shared" ref="K51" si="80">J50+J51</f>
        <v>26</v>
      </c>
    </row>
    <row r="52" spans="1:11" ht="12.75" customHeight="1">
      <c r="A52" s="5" t="s">
        <v>51</v>
      </c>
      <c r="B52" s="12" t="s">
        <v>124</v>
      </c>
      <c r="C52" s="16"/>
      <c r="D52" s="16">
        <v>0.06</v>
      </c>
      <c r="E52" s="16"/>
      <c r="F52" s="16"/>
      <c r="G52" s="28">
        <v>0.01</v>
      </c>
      <c r="H52" s="45">
        <f t="shared" si="20"/>
        <v>6.9999999999999993E-2</v>
      </c>
      <c r="I52" s="33"/>
      <c r="J52" s="25">
        <f t="shared" ref="J52" si="81">SUM(C52:G52)*100</f>
        <v>6.9999999999999991</v>
      </c>
      <c r="K52" s="40"/>
    </row>
    <row r="53" spans="1:11" ht="12.75" customHeight="1">
      <c r="A53" s="5"/>
      <c r="B53" s="12" t="s">
        <v>125</v>
      </c>
      <c r="C53" s="16"/>
      <c r="D53" s="16">
        <v>0</v>
      </c>
      <c r="E53" s="16"/>
      <c r="F53" s="16"/>
      <c r="G53" s="28">
        <v>0</v>
      </c>
      <c r="H53" s="45">
        <f t="shared" si="20"/>
        <v>0</v>
      </c>
      <c r="I53" s="33">
        <f t="shared" ref="I53" si="82">H52+H53</f>
        <v>6.9999999999999993E-2</v>
      </c>
      <c r="J53" s="25">
        <f t="shared" ref="J53" si="83">-SUM(C53:G53) *100</f>
        <v>0</v>
      </c>
      <c r="K53" s="41">
        <f t="shared" ref="K53" si="84">J52+J53</f>
        <v>6.9999999999999991</v>
      </c>
    </row>
    <row r="54" spans="1:11" s="3" customFormat="1" ht="12.75" customHeight="1">
      <c r="A54" s="4" t="s">
        <v>52</v>
      </c>
      <c r="B54" s="7" t="s">
        <v>124</v>
      </c>
      <c r="C54" s="14"/>
      <c r="D54" s="14"/>
      <c r="E54" s="14"/>
      <c r="F54" s="14"/>
      <c r="G54" s="27">
        <v>0.36</v>
      </c>
      <c r="H54" s="44">
        <f t="shared" si="20"/>
        <v>0.36</v>
      </c>
      <c r="I54" s="32"/>
      <c r="J54" s="24">
        <f t="shared" si="33"/>
        <v>36</v>
      </c>
      <c r="K54" s="38"/>
    </row>
    <row r="55" spans="1:11" s="3" customFormat="1" ht="12.75" customHeight="1">
      <c r="A55" s="4"/>
      <c r="B55" s="7" t="s">
        <v>125</v>
      </c>
      <c r="C55" s="14"/>
      <c r="D55" s="14"/>
      <c r="E55" s="14"/>
      <c r="F55" s="14"/>
      <c r="G55" s="27">
        <v>0.35</v>
      </c>
      <c r="H55" s="44">
        <f t="shared" si="20"/>
        <v>0.35</v>
      </c>
      <c r="I55" s="32">
        <f t="shared" ref="I55" si="85">H54+H55</f>
        <v>0.71</v>
      </c>
      <c r="J55" s="24">
        <f t="shared" si="35"/>
        <v>-35</v>
      </c>
      <c r="K55" s="39">
        <f t="shared" ref="K55" si="86">J54+J55</f>
        <v>1</v>
      </c>
    </row>
    <row r="56" spans="1:11" ht="12.75" customHeight="1">
      <c r="A56" s="5" t="s">
        <v>61</v>
      </c>
      <c r="B56" s="12" t="s">
        <v>124</v>
      </c>
      <c r="C56" s="16"/>
      <c r="D56" s="16"/>
      <c r="E56" s="16"/>
      <c r="F56" s="16"/>
      <c r="G56" s="28"/>
      <c r="H56" s="45">
        <f t="shared" si="20"/>
        <v>0</v>
      </c>
      <c r="I56" s="33"/>
      <c r="J56" s="25">
        <f t="shared" si="37"/>
        <v>0</v>
      </c>
      <c r="K56" s="40"/>
    </row>
    <row r="57" spans="1:11" ht="12.75" customHeight="1">
      <c r="A57" s="5"/>
      <c r="B57" s="12" t="s">
        <v>125</v>
      </c>
      <c r="C57" s="16"/>
      <c r="D57" s="16"/>
      <c r="E57" s="16"/>
      <c r="F57" s="16"/>
      <c r="G57" s="28"/>
      <c r="H57" s="45">
        <f t="shared" si="20"/>
        <v>0</v>
      </c>
      <c r="I57" s="33">
        <f t="shared" ref="I57" si="87">H56+H57</f>
        <v>0</v>
      </c>
      <c r="J57" s="25">
        <f t="shared" si="39"/>
        <v>0</v>
      </c>
      <c r="K57" s="41">
        <f t="shared" ref="K57" si="88">J56+J57</f>
        <v>0</v>
      </c>
    </row>
    <row r="58" spans="1:11" s="3" customFormat="1" ht="12.75" customHeight="1">
      <c r="A58" s="4" t="s">
        <v>62</v>
      </c>
      <c r="B58" s="7" t="s">
        <v>124</v>
      </c>
      <c r="C58" s="14"/>
      <c r="D58" s="14">
        <v>0</v>
      </c>
      <c r="E58" s="14"/>
      <c r="F58" s="14"/>
      <c r="G58" s="27"/>
      <c r="H58" s="44">
        <f t="shared" si="20"/>
        <v>0</v>
      </c>
      <c r="I58" s="32"/>
      <c r="J58" s="24">
        <f t="shared" si="41"/>
        <v>0</v>
      </c>
      <c r="K58" s="38"/>
    </row>
    <row r="59" spans="1:11" s="3" customFormat="1" ht="12.75" customHeight="1">
      <c r="A59" s="4"/>
      <c r="B59" s="7" t="s">
        <v>125</v>
      </c>
      <c r="C59" s="14"/>
      <c r="D59" s="14">
        <v>0.3</v>
      </c>
      <c r="E59" s="14"/>
      <c r="F59" s="14"/>
      <c r="G59" s="27"/>
      <c r="H59" s="44">
        <f t="shared" si="20"/>
        <v>0.3</v>
      </c>
      <c r="I59" s="32">
        <f t="shared" ref="I59" si="89">H58+H59</f>
        <v>0.3</v>
      </c>
      <c r="J59" s="24">
        <f t="shared" si="43"/>
        <v>-30</v>
      </c>
      <c r="K59" s="39">
        <f t="shared" ref="K59" si="90">J58+J59</f>
        <v>-30</v>
      </c>
    </row>
    <row r="60" spans="1:11" ht="12.75" customHeight="1">
      <c r="A60" s="5" t="s">
        <v>53</v>
      </c>
      <c r="B60" s="12" t="s">
        <v>124</v>
      </c>
      <c r="C60" s="16">
        <v>0.26</v>
      </c>
      <c r="D60" s="16">
        <v>15</v>
      </c>
      <c r="E60" s="16"/>
      <c r="F60" s="16">
        <v>22.86</v>
      </c>
      <c r="G60" s="28">
        <v>2.57</v>
      </c>
      <c r="H60" s="45">
        <f t="shared" si="20"/>
        <v>40.69</v>
      </c>
      <c r="I60" s="33"/>
      <c r="J60" s="25">
        <f t="shared" si="45"/>
        <v>4069</v>
      </c>
      <c r="K60" s="40"/>
    </row>
    <row r="61" spans="1:11" ht="12.75" customHeight="1">
      <c r="A61" s="5"/>
      <c r="B61" s="12" t="s">
        <v>125</v>
      </c>
      <c r="C61" s="16">
        <v>0</v>
      </c>
      <c r="D61" s="16">
        <v>1.1499999999999999</v>
      </c>
      <c r="E61" s="16"/>
      <c r="F61" s="16">
        <v>0</v>
      </c>
      <c r="G61" s="28">
        <v>0.1</v>
      </c>
      <c r="H61" s="45">
        <f t="shared" si="20"/>
        <v>1.25</v>
      </c>
      <c r="I61" s="33">
        <f t="shared" ref="I61" si="91">H60+H61</f>
        <v>41.94</v>
      </c>
      <c r="J61" s="25">
        <f t="shared" si="47"/>
        <v>-125</v>
      </c>
      <c r="K61" s="41">
        <f t="shared" ref="K61" si="92">J60+J61</f>
        <v>3944</v>
      </c>
    </row>
    <row r="62" spans="1:11" s="3" customFormat="1" ht="12.75" customHeight="1">
      <c r="A62" s="4" t="s">
        <v>54</v>
      </c>
      <c r="B62" s="7" t="s">
        <v>124</v>
      </c>
      <c r="C62" s="14"/>
      <c r="D62" s="14">
        <v>0</v>
      </c>
      <c r="E62" s="14"/>
      <c r="F62" s="14">
        <v>0</v>
      </c>
      <c r="G62" s="27">
        <v>0.15</v>
      </c>
      <c r="H62" s="44">
        <f t="shared" si="20"/>
        <v>0.15</v>
      </c>
      <c r="I62" s="32"/>
      <c r="J62" s="24">
        <f t="shared" si="49"/>
        <v>15</v>
      </c>
      <c r="K62" s="38"/>
    </row>
    <row r="63" spans="1:11" s="3" customFormat="1" ht="12.75" customHeight="1">
      <c r="A63" s="4"/>
      <c r="B63" s="7" t="s">
        <v>125</v>
      </c>
      <c r="C63" s="14"/>
      <c r="D63" s="14">
        <v>0.25</v>
      </c>
      <c r="E63" s="14"/>
      <c r="F63" s="14">
        <v>1</v>
      </c>
      <c r="G63" s="27">
        <v>0.65</v>
      </c>
      <c r="H63" s="44">
        <f t="shared" si="20"/>
        <v>1.9</v>
      </c>
      <c r="I63" s="32">
        <f t="shared" ref="I63" si="93">H62+H63</f>
        <v>2.0499999999999998</v>
      </c>
      <c r="J63" s="24">
        <f t="shared" si="51"/>
        <v>-190</v>
      </c>
      <c r="K63" s="39">
        <f t="shared" ref="K63" si="94">J62+J63</f>
        <v>-175</v>
      </c>
    </row>
    <row r="64" spans="1:11" ht="12.75" customHeight="1">
      <c r="A64" s="5" t="s">
        <v>55</v>
      </c>
      <c r="B64" s="12" t="s">
        <v>124</v>
      </c>
      <c r="C64" s="16"/>
      <c r="D64" s="16"/>
      <c r="E64" s="16"/>
      <c r="F64" s="16"/>
      <c r="G64" s="28"/>
      <c r="H64" s="45">
        <f t="shared" si="20"/>
        <v>0</v>
      </c>
      <c r="I64" s="33"/>
      <c r="J64" s="25">
        <f t="shared" si="53"/>
        <v>0</v>
      </c>
      <c r="K64" s="40"/>
    </row>
    <row r="65" spans="1:11" ht="12.75" customHeight="1">
      <c r="A65" s="5"/>
      <c r="B65" s="12" t="s">
        <v>125</v>
      </c>
      <c r="C65" s="16"/>
      <c r="D65" s="16"/>
      <c r="E65" s="16"/>
      <c r="F65" s="16"/>
      <c r="G65" s="28"/>
      <c r="H65" s="45">
        <f t="shared" si="20"/>
        <v>0</v>
      </c>
      <c r="I65" s="33">
        <f t="shared" ref="I65" si="95">H64+H65</f>
        <v>0</v>
      </c>
      <c r="J65" s="25">
        <f t="shared" si="55"/>
        <v>0</v>
      </c>
      <c r="K65" s="41">
        <f t="shared" ref="K65" si="96">J64+J65</f>
        <v>0</v>
      </c>
    </row>
    <row r="66" spans="1:11" s="3" customFormat="1" ht="12.75" customHeight="1">
      <c r="A66" s="4" t="s">
        <v>63</v>
      </c>
      <c r="B66" s="7" t="s">
        <v>124</v>
      </c>
      <c r="C66" s="14"/>
      <c r="D66" s="14">
        <v>0</v>
      </c>
      <c r="E66" s="14"/>
      <c r="F66" s="14">
        <v>1.33</v>
      </c>
      <c r="G66" s="27"/>
      <c r="H66" s="44">
        <f t="shared" si="20"/>
        <v>1.33</v>
      </c>
      <c r="I66" s="32"/>
      <c r="J66" s="24">
        <f t="shared" ref="J66" si="97">SUM(C66:G66)*100</f>
        <v>133</v>
      </c>
      <c r="K66" s="38"/>
    </row>
    <row r="67" spans="1:11" s="3" customFormat="1" ht="12.75" customHeight="1">
      <c r="A67" s="4"/>
      <c r="B67" s="7" t="s">
        <v>125</v>
      </c>
      <c r="C67" s="14"/>
      <c r="D67" s="14">
        <v>0.25</v>
      </c>
      <c r="E67" s="14"/>
      <c r="F67" s="14">
        <v>5.0999999999999996</v>
      </c>
      <c r="G67" s="27"/>
      <c r="H67" s="44">
        <f t="shared" si="20"/>
        <v>5.35</v>
      </c>
      <c r="I67" s="32">
        <f t="shared" ref="I67" si="98">H66+H67</f>
        <v>6.68</v>
      </c>
      <c r="J67" s="24">
        <f t="shared" ref="J67" si="99">-SUM(C67:G67)*100</f>
        <v>-535</v>
      </c>
      <c r="K67" s="39">
        <f t="shared" ref="K67" si="100">J66+J67</f>
        <v>-402</v>
      </c>
    </row>
    <row r="68" spans="1:11" ht="12.75" customHeight="1">
      <c r="A68" s="5" t="s">
        <v>69</v>
      </c>
      <c r="B68" s="12" t="s">
        <v>124</v>
      </c>
      <c r="C68" s="16">
        <v>71.37</v>
      </c>
      <c r="D68" s="16">
        <v>24.14</v>
      </c>
      <c r="E68" s="16">
        <v>1.31</v>
      </c>
      <c r="F68" s="16">
        <v>9.31</v>
      </c>
      <c r="G68" s="28">
        <v>0.12</v>
      </c>
      <c r="H68" s="45">
        <f t="shared" si="20"/>
        <v>106.25000000000001</v>
      </c>
      <c r="I68" s="33"/>
      <c r="J68" s="25">
        <f t="shared" ref="J68" si="101">SUM(C68:G68)*100</f>
        <v>10625.000000000002</v>
      </c>
      <c r="K68" s="40"/>
    </row>
    <row r="69" spans="1:11" ht="12.75" customHeight="1">
      <c r="A69" s="5"/>
      <c r="B69" s="12" t="s">
        <v>125</v>
      </c>
      <c r="C69" s="16">
        <v>10.4</v>
      </c>
      <c r="D69" s="16">
        <v>41.65</v>
      </c>
      <c r="E69" s="16">
        <v>1</v>
      </c>
      <c r="F69" s="16">
        <v>0.25</v>
      </c>
      <c r="G69" s="28">
        <v>2.5499999999999998</v>
      </c>
      <c r="H69" s="45">
        <f t="shared" si="20"/>
        <v>55.849999999999994</v>
      </c>
      <c r="I69" s="33">
        <f t="shared" ref="I69" si="102">H68+H69</f>
        <v>162.10000000000002</v>
      </c>
      <c r="J69" s="25">
        <f t="shared" ref="J69" si="103">-SUM(C69:G69) *100</f>
        <v>-5584.9999999999991</v>
      </c>
      <c r="K69" s="41">
        <f t="shared" ref="K69" si="104">J68+J69</f>
        <v>5040.0000000000027</v>
      </c>
    </row>
    <row r="70" spans="1:11" s="3" customFormat="1" ht="12.75" customHeight="1">
      <c r="A70" s="4" t="s">
        <v>70</v>
      </c>
      <c r="B70" s="7" t="s">
        <v>124</v>
      </c>
      <c r="C70" s="14"/>
      <c r="D70" s="14"/>
      <c r="E70" s="14"/>
      <c r="F70" s="14">
        <v>30.59</v>
      </c>
      <c r="G70" s="27">
        <v>5.0199999999999996</v>
      </c>
      <c r="H70" s="44">
        <f t="shared" si="20"/>
        <v>35.61</v>
      </c>
      <c r="I70" s="32"/>
      <c r="J70" s="24">
        <f t="shared" si="33"/>
        <v>3561</v>
      </c>
      <c r="K70" s="38"/>
    </row>
    <row r="71" spans="1:11" s="3" customFormat="1" ht="12.75" customHeight="1">
      <c r="A71" s="4"/>
      <c r="B71" s="7" t="s">
        <v>125</v>
      </c>
      <c r="C71" s="14"/>
      <c r="D71" s="14"/>
      <c r="E71" s="14"/>
      <c r="F71" s="14">
        <v>0.7</v>
      </c>
      <c r="G71" s="27">
        <v>0.65</v>
      </c>
      <c r="H71" s="44">
        <f t="shared" si="20"/>
        <v>1.35</v>
      </c>
      <c r="I71" s="32">
        <f t="shared" ref="I71" si="105">H70+H71</f>
        <v>36.96</v>
      </c>
      <c r="J71" s="24">
        <f t="shared" si="35"/>
        <v>-135</v>
      </c>
      <c r="K71" s="39">
        <f t="shared" ref="K71" si="106">J70+J71</f>
        <v>3426</v>
      </c>
    </row>
    <row r="72" spans="1:11" ht="12.75" customHeight="1">
      <c r="A72" s="5" t="s">
        <v>127</v>
      </c>
      <c r="B72" s="12" t="s">
        <v>124</v>
      </c>
      <c r="C72" s="16">
        <v>43.25</v>
      </c>
      <c r="D72" s="16">
        <v>95.91</v>
      </c>
      <c r="E72" s="16">
        <v>89.5</v>
      </c>
      <c r="F72" s="16">
        <v>93.97</v>
      </c>
      <c r="G72" s="28">
        <v>301.08</v>
      </c>
      <c r="H72" s="45">
        <f t="shared" si="20"/>
        <v>623.71</v>
      </c>
      <c r="I72" s="33"/>
      <c r="J72" s="25">
        <f t="shared" si="37"/>
        <v>62371</v>
      </c>
      <c r="K72" s="40"/>
    </row>
    <row r="73" spans="1:11" ht="12.75" customHeight="1">
      <c r="A73" s="5"/>
      <c r="B73" s="12" t="s">
        <v>125</v>
      </c>
      <c r="C73" s="16">
        <v>20.399999999999999</v>
      </c>
      <c r="D73" s="16">
        <v>23.85</v>
      </c>
      <c r="E73" s="16">
        <v>5.35</v>
      </c>
      <c r="F73" s="16">
        <v>46.05</v>
      </c>
      <c r="G73" s="28">
        <v>31.95</v>
      </c>
      <c r="H73" s="45">
        <f t="shared" si="20"/>
        <v>127.60000000000001</v>
      </c>
      <c r="I73" s="33">
        <f t="shared" ref="I73" si="107">H72+H73</f>
        <v>751.31000000000006</v>
      </c>
      <c r="J73" s="25">
        <f t="shared" si="39"/>
        <v>-12760</v>
      </c>
      <c r="K73" s="41">
        <f t="shared" ref="K73" si="108">J72+J73</f>
        <v>49611</v>
      </c>
    </row>
    <row r="74" spans="1:11" s="3" customFormat="1" ht="12.75" customHeight="1">
      <c r="A74" s="4" t="s">
        <v>71</v>
      </c>
      <c r="B74" s="7" t="s">
        <v>124</v>
      </c>
      <c r="C74" s="14"/>
      <c r="D74" s="14"/>
      <c r="E74" s="14">
        <v>0</v>
      </c>
      <c r="F74" s="14">
        <v>5.5</v>
      </c>
      <c r="G74" s="27"/>
      <c r="H74" s="44">
        <f t="shared" si="20"/>
        <v>5.5</v>
      </c>
      <c r="I74" s="32"/>
      <c r="J74" s="24">
        <f t="shared" si="41"/>
        <v>550</v>
      </c>
      <c r="K74" s="38"/>
    </row>
    <row r="75" spans="1:11" s="3" customFormat="1" ht="12.75" customHeight="1">
      <c r="A75" s="4"/>
      <c r="B75" s="7" t="s">
        <v>125</v>
      </c>
      <c r="C75" s="14"/>
      <c r="D75" s="14"/>
      <c r="E75" s="14">
        <v>0.05</v>
      </c>
      <c r="F75" s="14">
        <v>0.2</v>
      </c>
      <c r="G75" s="27"/>
      <c r="H75" s="44">
        <f t="shared" si="20"/>
        <v>0.25</v>
      </c>
      <c r="I75" s="32">
        <f t="shared" ref="I75" si="109">H74+H75</f>
        <v>5.75</v>
      </c>
      <c r="J75" s="24">
        <f t="shared" si="43"/>
        <v>-25</v>
      </c>
      <c r="K75" s="39">
        <f t="shared" ref="K75" si="110">J74+J75</f>
        <v>525</v>
      </c>
    </row>
    <row r="76" spans="1:11" ht="12.75" customHeight="1">
      <c r="A76" s="5" t="s">
        <v>128</v>
      </c>
      <c r="B76" s="12" t="s">
        <v>124</v>
      </c>
      <c r="C76" s="16"/>
      <c r="D76" s="16"/>
      <c r="E76" s="16">
        <v>0.04</v>
      </c>
      <c r="F76" s="16"/>
      <c r="G76" s="28"/>
      <c r="H76" s="45">
        <f t="shared" si="20"/>
        <v>0.04</v>
      </c>
      <c r="I76" s="33"/>
      <c r="J76" s="25">
        <f t="shared" si="45"/>
        <v>4</v>
      </c>
      <c r="K76" s="40"/>
    </row>
    <row r="77" spans="1:11" ht="12.75" customHeight="1">
      <c r="A77" s="5"/>
      <c r="B77" s="12" t="s">
        <v>125</v>
      </c>
      <c r="C77" s="16"/>
      <c r="D77" s="16"/>
      <c r="E77" s="16">
        <v>0</v>
      </c>
      <c r="F77" s="16"/>
      <c r="G77" s="28"/>
      <c r="H77" s="45">
        <f t="shared" si="20"/>
        <v>0</v>
      </c>
      <c r="I77" s="33">
        <f t="shared" ref="I77" si="111">H76+H77</f>
        <v>0.04</v>
      </c>
      <c r="J77" s="25">
        <f t="shared" si="47"/>
        <v>0</v>
      </c>
      <c r="K77" s="41">
        <f t="shared" ref="K77" si="112">J76+J77</f>
        <v>4</v>
      </c>
    </row>
    <row r="78" spans="1:11" s="3" customFormat="1" ht="12.75" customHeight="1">
      <c r="A78" s="4" t="s">
        <v>64</v>
      </c>
      <c r="B78" s="7" t="s">
        <v>124</v>
      </c>
      <c r="C78" s="14"/>
      <c r="D78" s="14">
        <v>1.1100000000000001</v>
      </c>
      <c r="E78" s="14">
        <v>1.01</v>
      </c>
      <c r="F78" s="14">
        <v>0.03</v>
      </c>
      <c r="G78" s="27"/>
      <c r="H78" s="44">
        <f t="shared" si="20"/>
        <v>2.15</v>
      </c>
      <c r="I78" s="32"/>
      <c r="J78" s="24">
        <f t="shared" si="49"/>
        <v>215</v>
      </c>
      <c r="K78" s="38"/>
    </row>
    <row r="79" spans="1:11" s="3" customFormat="1" ht="12.75" customHeight="1">
      <c r="A79" s="4"/>
      <c r="B79" s="7" t="s">
        <v>125</v>
      </c>
      <c r="C79" s="14"/>
      <c r="D79" s="14">
        <v>1.4</v>
      </c>
      <c r="E79" s="14">
        <v>0</v>
      </c>
      <c r="F79" s="14">
        <v>0</v>
      </c>
      <c r="G79" s="27"/>
      <c r="H79" s="44">
        <f t="shared" si="20"/>
        <v>1.4</v>
      </c>
      <c r="I79" s="32">
        <f t="shared" ref="I79" si="113">H78+H79</f>
        <v>3.55</v>
      </c>
      <c r="J79" s="24">
        <f t="shared" si="51"/>
        <v>-140</v>
      </c>
      <c r="K79" s="39">
        <f t="shared" ref="K79" si="114">J78+J79</f>
        <v>75</v>
      </c>
    </row>
    <row r="80" spans="1:11" ht="12.75" customHeight="1">
      <c r="A80" s="5" t="s">
        <v>65</v>
      </c>
      <c r="B80" s="12" t="s">
        <v>124</v>
      </c>
      <c r="C80" s="16"/>
      <c r="D80" s="16"/>
      <c r="E80" s="16">
        <v>0.05</v>
      </c>
      <c r="F80" s="16">
        <v>0.02</v>
      </c>
      <c r="G80" s="28">
        <v>0</v>
      </c>
      <c r="H80" s="45">
        <f t="shared" ref="H80:H138" si="115">SUM(C80:G80)</f>
        <v>7.0000000000000007E-2</v>
      </c>
      <c r="I80" s="33"/>
      <c r="J80" s="25">
        <f t="shared" si="53"/>
        <v>7.0000000000000009</v>
      </c>
      <c r="K80" s="40"/>
    </row>
    <row r="81" spans="1:11" ht="12.75" customHeight="1">
      <c r="A81" s="5"/>
      <c r="B81" s="12" t="s">
        <v>125</v>
      </c>
      <c r="C81" s="16"/>
      <c r="D81" s="16"/>
      <c r="E81" s="16">
        <v>0</v>
      </c>
      <c r="F81" s="16">
        <v>0.2</v>
      </c>
      <c r="G81" s="28">
        <v>1.3</v>
      </c>
      <c r="H81" s="45">
        <f t="shared" si="115"/>
        <v>1.5</v>
      </c>
      <c r="I81" s="33">
        <f t="shared" ref="I81" si="116">H80+H81</f>
        <v>1.57</v>
      </c>
      <c r="J81" s="25">
        <f t="shared" si="55"/>
        <v>-150</v>
      </c>
      <c r="K81" s="41">
        <f t="shared" ref="K81" si="117">J80+J81</f>
        <v>-143</v>
      </c>
    </row>
    <row r="82" spans="1:11" s="3" customFormat="1" ht="12.75" customHeight="1">
      <c r="A82" s="4" t="s">
        <v>72</v>
      </c>
      <c r="B82" s="7" t="s">
        <v>124</v>
      </c>
      <c r="C82" s="14"/>
      <c r="D82" s="14"/>
      <c r="E82" s="14"/>
      <c r="F82" s="14">
        <v>15</v>
      </c>
      <c r="G82" s="27"/>
      <c r="H82" s="44">
        <f t="shared" si="115"/>
        <v>15</v>
      </c>
      <c r="I82" s="32"/>
      <c r="J82" s="24">
        <f t="shared" ref="J82" si="118">SUM(C82:G82)*100</f>
        <v>1500</v>
      </c>
      <c r="K82" s="38"/>
    </row>
    <row r="83" spans="1:11" s="3" customFormat="1" ht="12.75" customHeight="1">
      <c r="A83" s="4"/>
      <c r="B83" s="7" t="s">
        <v>125</v>
      </c>
      <c r="C83" s="14"/>
      <c r="D83" s="14"/>
      <c r="E83" s="14"/>
      <c r="F83" s="14">
        <v>0.4</v>
      </c>
      <c r="G83" s="27"/>
      <c r="H83" s="44">
        <f t="shared" si="115"/>
        <v>0.4</v>
      </c>
      <c r="I83" s="32">
        <f t="shared" ref="I83" si="119">H82+H83</f>
        <v>15.4</v>
      </c>
      <c r="J83" s="24">
        <f t="shared" ref="J83" si="120">-SUM(C83:G83)*100</f>
        <v>-40</v>
      </c>
      <c r="K83" s="39">
        <f t="shared" ref="K83" si="121">J82+J83</f>
        <v>1460</v>
      </c>
    </row>
    <row r="84" spans="1:11" ht="12.75" customHeight="1">
      <c r="A84" s="5" t="s">
        <v>73</v>
      </c>
      <c r="B84" s="12" t="s">
        <v>124</v>
      </c>
      <c r="C84" s="16"/>
      <c r="D84" s="16">
        <v>3.58</v>
      </c>
      <c r="E84" s="16"/>
      <c r="F84" s="16">
        <v>2.15</v>
      </c>
      <c r="G84" s="28"/>
      <c r="H84" s="45">
        <f t="shared" si="115"/>
        <v>5.73</v>
      </c>
      <c r="I84" s="33"/>
      <c r="J84" s="25">
        <f t="shared" ref="J84" si="122">SUM(C84:G84)*100</f>
        <v>573</v>
      </c>
      <c r="K84" s="40"/>
    </row>
    <row r="85" spans="1:11" ht="12.75" customHeight="1">
      <c r="A85" s="5"/>
      <c r="B85" s="12" t="s">
        <v>125</v>
      </c>
      <c r="C85" s="16"/>
      <c r="D85" s="16">
        <v>1.6</v>
      </c>
      <c r="E85" s="16"/>
      <c r="F85" s="16">
        <v>0.55000000000000004</v>
      </c>
      <c r="G85" s="28"/>
      <c r="H85" s="45">
        <f t="shared" si="115"/>
        <v>2.1500000000000004</v>
      </c>
      <c r="I85" s="33">
        <f t="shared" ref="I85" si="123">H84+H85</f>
        <v>7.8800000000000008</v>
      </c>
      <c r="J85" s="25">
        <f t="shared" ref="J85" si="124">-SUM(C85:G85) *100</f>
        <v>-215.00000000000003</v>
      </c>
      <c r="K85" s="41">
        <f t="shared" ref="K85" si="125">J84+J85</f>
        <v>358</v>
      </c>
    </row>
    <row r="86" spans="1:11" s="3" customFormat="1" ht="12.75" customHeight="1">
      <c r="A86" s="4" t="s">
        <v>74</v>
      </c>
      <c r="B86" s="7" t="s">
        <v>124</v>
      </c>
      <c r="C86" s="14"/>
      <c r="D86" s="14"/>
      <c r="E86" s="14"/>
      <c r="F86" s="14">
        <v>2.72</v>
      </c>
      <c r="G86" s="27">
        <v>0</v>
      </c>
      <c r="H86" s="44">
        <f t="shared" si="115"/>
        <v>2.72</v>
      </c>
      <c r="I86" s="32"/>
      <c r="J86" s="24">
        <f t="shared" ref="J86:J134" si="126">SUM(C86:G86)*100</f>
        <v>272</v>
      </c>
      <c r="K86" s="38"/>
    </row>
    <row r="87" spans="1:11" s="3" customFormat="1" ht="12.75" customHeight="1">
      <c r="A87" s="4"/>
      <c r="B87" s="7" t="s">
        <v>125</v>
      </c>
      <c r="C87" s="14"/>
      <c r="D87" s="14"/>
      <c r="E87" s="14"/>
      <c r="F87" s="14">
        <v>0.05</v>
      </c>
      <c r="G87" s="27">
        <v>0.4</v>
      </c>
      <c r="H87" s="44">
        <f t="shared" si="115"/>
        <v>0.45</v>
      </c>
      <c r="I87" s="32">
        <f t="shared" ref="I87" si="127">H86+H87</f>
        <v>3.1700000000000004</v>
      </c>
      <c r="J87" s="24">
        <f t="shared" ref="J87:J135" si="128">-SUM(C87:G87)*100</f>
        <v>-45</v>
      </c>
      <c r="K87" s="39">
        <f t="shared" ref="K87" si="129">J86+J87</f>
        <v>227</v>
      </c>
    </row>
    <row r="88" spans="1:11" ht="12.75" customHeight="1">
      <c r="A88" s="5" t="s">
        <v>75</v>
      </c>
      <c r="B88" s="12" t="s">
        <v>124</v>
      </c>
      <c r="C88" s="16"/>
      <c r="D88" s="16">
        <v>76.05</v>
      </c>
      <c r="E88" s="16"/>
      <c r="F88" s="16">
        <v>0</v>
      </c>
      <c r="G88" s="28">
        <v>17.73</v>
      </c>
      <c r="H88" s="45">
        <f t="shared" si="115"/>
        <v>93.78</v>
      </c>
      <c r="I88" s="33"/>
      <c r="J88" s="25">
        <f t="shared" ref="J88:J136" si="130">SUM(C88:G88)*100</f>
        <v>9378</v>
      </c>
      <c r="K88" s="40"/>
    </row>
    <row r="89" spans="1:11" ht="12.75" customHeight="1">
      <c r="A89" s="5"/>
      <c r="B89" s="12" t="s">
        <v>125</v>
      </c>
      <c r="C89" s="16"/>
      <c r="D89" s="16">
        <v>0.2</v>
      </c>
      <c r="E89" s="16"/>
      <c r="F89" s="16">
        <v>2.25</v>
      </c>
      <c r="G89" s="28">
        <v>0</v>
      </c>
      <c r="H89" s="45">
        <f t="shared" si="115"/>
        <v>2.4500000000000002</v>
      </c>
      <c r="I89" s="33">
        <f t="shared" ref="I89" si="131">H88+H89</f>
        <v>96.23</v>
      </c>
      <c r="J89" s="25">
        <f t="shared" ref="J89:J137" si="132">-SUM(C89:G89) *100</f>
        <v>-245.00000000000003</v>
      </c>
      <c r="K89" s="41">
        <f t="shared" ref="K89" si="133">J88+J89</f>
        <v>9133</v>
      </c>
    </row>
    <row r="90" spans="1:11" s="3" customFormat="1" ht="12.75" customHeight="1">
      <c r="A90" s="4" t="s">
        <v>76</v>
      </c>
      <c r="B90" s="7" t="s">
        <v>124</v>
      </c>
      <c r="C90" s="14"/>
      <c r="D90" s="14">
        <v>9.64</v>
      </c>
      <c r="E90" s="14">
        <v>59.72</v>
      </c>
      <c r="F90" s="14">
        <v>120.96</v>
      </c>
      <c r="G90" s="27">
        <v>67.75</v>
      </c>
      <c r="H90" s="44">
        <f t="shared" si="115"/>
        <v>258.07</v>
      </c>
      <c r="I90" s="32"/>
      <c r="J90" s="24">
        <f t="shared" ref="J90:J138" si="134">SUM(C90:G90)*100</f>
        <v>25807</v>
      </c>
      <c r="K90" s="38"/>
    </row>
    <row r="91" spans="1:11" s="3" customFormat="1" ht="12.75" customHeight="1">
      <c r="A91" s="4"/>
      <c r="B91" s="7" t="s">
        <v>125</v>
      </c>
      <c r="C91" s="14"/>
      <c r="D91" s="14">
        <v>0.6</v>
      </c>
      <c r="E91" s="14">
        <v>0.25</v>
      </c>
      <c r="F91" s="14">
        <v>17.05</v>
      </c>
      <c r="G91" s="27">
        <v>10</v>
      </c>
      <c r="H91" s="44">
        <f t="shared" si="115"/>
        <v>27.900000000000002</v>
      </c>
      <c r="I91" s="32">
        <f t="shared" ref="I91" si="135">H90+H91</f>
        <v>285.96999999999997</v>
      </c>
      <c r="J91" s="24">
        <f t="shared" ref="J91:J139" si="136">-SUM(C91:G91)*100</f>
        <v>-2790</v>
      </c>
      <c r="K91" s="39">
        <f t="shared" ref="K91" si="137">J90+J91</f>
        <v>23017</v>
      </c>
    </row>
    <row r="92" spans="1:11" ht="12.75" customHeight="1">
      <c r="A92" s="5" t="s">
        <v>77</v>
      </c>
      <c r="B92" s="12" t="s">
        <v>124</v>
      </c>
      <c r="C92" s="16">
        <v>0.28999999999999998</v>
      </c>
      <c r="D92" s="16"/>
      <c r="E92" s="16"/>
      <c r="F92" s="16"/>
      <c r="G92" s="28"/>
      <c r="H92" s="45">
        <f t="shared" si="115"/>
        <v>0.28999999999999998</v>
      </c>
      <c r="I92" s="33"/>
      <c r="J92" s="25">
        <f t="shared" ref="J92:J124" si="138">SUM(C92:G92)*100</f>
        <v>28.999999999999996</v>
      </c>
      <c r="K92" s="40"/>
    </row>
    <row r="93" spans="1:11" ht="12.75" customHeight="1">
      <c r="A93" s="5"/>
      <c r="B93" s="12" t="s">
        <v>125</v>
      </c>
      <c r="C93" s="16">
        <v>0</v>
      </c>
      <c r="D93" s="16"/>
      <c r="E93" s="16"/>
      <c r="F93" s="16"/>
      <c r="G93" s="28"/>
      <c r="H93" s="45">
        <f t="shared" si="115"/>
        <v>0</v>
      </c>
      <c r="I93" s="33">
        <f t="shared" ref="I93" si="139">H92+H93</f>
        <v>0.28999999999999998</v>
      </c>
      <c r="J93" s="25">
        <f t="shared" ref="J93:J125" si="140">-SUM(C93:G93) *100</f>
        <v>0</v>
      </c>
      <c r="K93" s="41">
        <f t="shared" ref="K93" si="141">J92+J93</f>
        <v>28.999999999999996</v>
      </c>
    </row>
    <row r="94" spans="1:11" s="3" customFormat="1" ht="12.75" customHeight="1">
      <c r="A94" s="4" t="s">
        <v>78</v>
      </c>
      <c r="B94" s="7" t="s">
        <v>124</v>
      </c>
      <c r="C94" s="14"/>
      <c r="D94" s="14">
        <v>0</v>
      </c>
      <c r="E94" s="14"/>
      <c r="F94" s="14"/>
      <c r="G94" s="27">
        <v>1.79</v>
      </c>
      <c r="H94" s="44">
        <f t="shared" si="115"/>
        <v>1.79</v>
      </c>
      <c r="I94" s="32"/>
      <c r="J94" s="24">
        <f t="shared" ref="J94:J126" si="142">SUM(C94:G94)*100</f>
        <v>179</v>
      </c>
      <c r="K94" s="38"/>
    </row>
    <row r="95" spans="1:11" s="3" customFormat="1" ht="12.75" customHeight="1">
      <c r="A95" s="4"/>
      <c r="B95" s="7" t="s">
        <v>125</v>
      </c>
      <c r="C95" s="14"/>
      <c r="D95" s="14">
        <v>1.35</v>
      </c>
      <c r="E95" s="14"/>
      <c r="F95" s="14"/>
      <c r="G95" s="27">
        <v>0.3</v>
      </c>
      <c r="H95" s="44">
        <f t="shared" si="115"/>
        <v>1.6500000000000001</v>
      </c>
      <c r="I95" s="32">
        <f t="shared" ref="I95" si="143">H94+H95</f>
        <v>3.4400000000000004</v>
      </c>
      <c r="J95" s="24">
        <f t="shared" ref="J95:J127" si="144">-SUM(C95:G95)*100</f>
        <v>-165</v>
      </c>
      <c r="K95" s="39">
        <f t="shared" ref="K95" si="145">J94+J95</f>
        <v>14</v>
      </c>
    </row>
    <row r="96" spans="1:11" ht="12.75" customHeight="1">
      <c r="A96" s="5" t="s">
        <v>79</v>
      </c>
      <c r="B96" s="12" t="s">
        <v>124</v>
      </c>
      <c r="C96" s="16"/>
      <c r="D96" s="16">
        <v>0</v>
      </c>
      <c r="E96" s="16"/>
      <c r="F96" s="16">
        <v>0</v>
      </c>
      <c r="G96" s="28"/>
      <c r="H96" s="45">
        <f t="shared" si="115"/>
        <v>0</v>
      </c>
      <c r="I96" s="33"/>
      <c r="J96" s="25">
        <f t="shared" ref="J96:J128" si="146">SUM(C96:G96)*100</f>
        <v>0</v>
      </c>
      <c r="K96" s="40"/>
    </row>
    <row r="97" spans="1:11" ht="12.75" customHeight="1">
      <c r="A97" s="5"/>
      <c r="B97" s="12" t="s">
        <v>125</v>
      </c>
      <c r="C97" s="16"/>
      <c r="D97" s="16">
        <v>0.05</v>
      </c>
      <c r="E97" s="16"/>
      <c r="F97" s="16">
        <v>0.05</v>
      </c>
      <c r="G97" s="28"/>
      <c r="H97" s="45">
        <f t="shared" si="115"/>
        <v>0.1</v>
      </c>
      <c r="I97" s="33">
        <f t="shared" ref="I97" si="147">H96+H97</f>
        <v>0.1</v>
      </c>
      <c r="J97" s="25">
        <f t="shared" ref="J97:J129" si="148">-SUM(C97:G97) *100</f>
        <v>-10</v>
      </c>
      <c r="K97" s="41">
        <f t="shared" ref="K97" si="149">J96+J97</f>
        <v>-10</v>
      </c>
    </row>
    <row r="98" spans="1:11" s="3" customFormat="1" ht="12.75" customHeight="1">
      <c r="A98" s="4" t="s">
        <v>80</v>
      </c>
      <c r="B98" s="7" t="s">
        <v>124</v>
      </c>
      <c r="C98" s="14"/>
      <c r="D98" s="14"/>
      <c r="E98" s="14"/>
      <c r="F98" s="14"/>
      <c r="G98" s="27"/>
      <c r="H98" s="44">
        <f t="shared" si="115"/>
        <v>0</v>
      </c>
      <c r="I98" s="32"/>
      <c r="J98" s="24">
        <f t="shared" ref="J98" si="150">SUM(C98:G98)*100</f>
        <v>0</v>
      </c>
      <c r="K98" s="38"/>
    </row>
    <row r="99" spans="1:11" s="3" customFormat="1" ht="12.75" customHeight="1">
      <c r="A99" s="4"/>
      <c r="B99" s="7" t="s">
        <v>125</v>
      </c>
      <c r="C99" s="14"/>
      <c r="D99" s="14"/>
      <c r="E99" s="14"/>
      <c r="F99" s="14"/>
      <c r="G99" s="27"/>
      <c r="H99" s="44">
        <f t="shared" si="115"/>
        <v>0</v>
      </c>
      <c r="I99" s="32">
        <f t="shared" ref="I99" si="151">H98+H99</f>
        <v>0</v>
      </c>
      <c r="J99" s="24">
        <f t="shared" ref="J99" si="152">-SUM(C99:G99)*100</f>
        <v>0</v>
      </c>
      <c r="K99" s="39">
        <f t="shared" ref="K99" si="153">J98+J99</f>
        <v>0</v>
      </c>
    </row>
    <row r="100" spans="1:11" ht="12.75" customHeight="1">
      <c r="A100" s="5" t="s">
        <v>81</v>
      </c>
      <c r="B100" s="12" t="s">
        <v>124</v>
      </c>
      <c r="C100" s="16">
        <v>3.13</v>
      </c>
      <c r="D100" s="16"/>
      <c r="E100" s="16">
        <v>0.57999999999999996</v>
      </c>
      <c r="F100" s="16">
        <v>0.01</v>
      </c>
      <c r="G100" s="28">
        <v>0.12</v>
      </c>
      <c r="H100" s="45">
        <f t="shared" si="115"/>
        <v>3.84</v>
      </c>
      <c r="I100" s="33"/>
      <c r="J100" s="25">
        <f t="shared" ref="J100" si="154">SUM(C100:G100)*100</f>
        <v>384</v>
      </c>
      <c r="K100" s="40"/>
    </row>
    <row r="101" spans="1:11" ht="12.75" customHeight="1">
      <c r="A101" s="5"/>
      <c r="B101" s="12" t="s">
        <v>125</v>
      </c>
      <c r="C101" s="16">
        <v>2.6</v>
      </c>
      <c r="D101" s="16"/>
      <c r="E101" s="16">
        <v>3.5</v>
      </c>
      <c r="F101" s="16">
        <v>5.7</v>
      </c>
      <c r="G101" s="28">
        <v>2</v>
      </c>
      <c r="H101" s="45">
        <f t="shared" si="115"/>
        <v>13.8</v>
      </c>
      <c r="I101" s="33">
        <f t="shared" ref="I101" si="155">H100+H101</f>
        <v>17.64</v>
      </c>
      <c r="J101" s="25">
        <f t="shared" ref="J101" si="156">-SUM(C101:G101) *100</f>
        <v>-1380</v>
      </c>
      <c r="K101" s="41">
        <f t="shared" ref="K101" si="157">J100+J101</f>
        <v>-996</v>
      </c>
    </row>
    <row r="102" spans="1:11" s="3" customFormat="1" ht="12.75" customHeight="1">
      <c r="A102" s="4" t="s">
        <v>82</v>
      </c>
      <c r="B102" s="7" t="s">
        <v>124</v>
      </c>
      <c r="C102" s="14"/>
      <c r="D102" s="14">
        <v>0</v>
      </c>
      <c r="E102" s="14">
        <v>0</v>
      </c>
      <c r="F102" s="14">
        <v>0.01</v>
      </c>
      <c r="G102" s="27"/>
      <c r="H102" s="44">
        <f t="shared" si="115"/>
        <v>0.01</v>
      </c>
      <c r="I102" s="32"/>
      <c r="J102" s="24">
        <f t="shared" si="126"/>
        <v>1</v>
      </c>
      <c r="K102" s="38"/>
    </row>
    <row r="103" spans="1:11" s="3" customFormat="1" ht="12.75" customHeight="1">
      <c r="A103" s="4"/>
      <c r="B103" s="7" t="s">
        <v>125</v>
      </c>
      <c r="C103" s="14"/>
      <c r="D103" s="14">
        <v>0.1</v>
      </c>
      <c r="E103" s="14">
        <v>1</v>
      </c>
      <c r="F103" s="14">
        <v>0</v>
      </c>
      <c r="G103" s="27"/>
      <c r="H103" s="44">
        <f t="shared" si="115"/>
        <v>1.1000000000000001</v>
      </c>
      <c r="I103" s="32">
        <f t="shared" ref="I103" si="158">H102+H103</f>
        <v>1.1100000000000001</v>
      </c>
      <c r="J103" s="24">
        <f t="shared" si="128"/>
        <v>-110.00000000000001</v>
      </c>
      <c r="K103" s="39">
        <f t="shared" ref="K103" si="159">J102+J103</f>
        <v>-109.00000000000001</v>
      </c>
    </row>
    <row r="104" spans="1:11" ht="12.75" customHeight="1">
      <c r="A104" s="5" t="s">
        <v>83</v>
      </c>
      <c r="B104" s="12" t="s">
        <v>124</v>
      </c>
      <c r="C104" s="16"/>
      <c r="D104" s="16"/>
      <c r="E104" s="16"/>
      <c r="F104" s="16"/>
      <c r="G104" s="28"/>
      <c r="H104" s="45">
        <f t="shared" si="115"/>
        <v>0</v>
      </c>
      <c r="I104" s="33"/>
      <c r="J104" s="25">
        <f t="shared" si="130"/>
        <v>0</v>
      </c>
      <c r="K104" s="40"/>
    </row>
    <row r="105" spans="1:11" ht="12.75" customHeight="1">
      <c r="A105" s="5"/>
      <c r="B105" s="12" t="s">
        <v>125</v>
      </c>
      <c r="C105" s="16"/>
      <c r="D105" s="16"/>
      <c r="E105" s="16"/>
      <c r="F105" s="16"/>
      <c r="G105" s="28"/>
      <c r="H105" s="45">
        <f t="shared" si="115"/>
        <v>0</v>
      </c>
      <c r="I105" s="33">
        <f t="shared" ref="I105" si="160">H104+H105</f>
        <v>0</v>
      </c>
      <c r="J105" s="25">
        <f t="shared" si="132"/>
        <v>0</v>
      </c>
      <c r="K105" s="41">
        <f t="shared" ref="K105" si="161">J104+J105</f>
        <v>0</v>
      </c>
    </row>
    <row r="106" spans="1:11" s="3" customFormat="1" ht="12.75" customHeight="1">
      <c r="A106" s="4" t="s">
        <v>84</v>
      </c>
      <c r="B106" s="7" t="s">
        <v>124</v>
      </c>
      <c r="C106" s="14"/>
      <c r="D106" s="14"/>
      <c r="E106" s="14">
        <v>1.08</v>
      </c>
      <c r="F106" s="14">
        <v>10.220000000000001</v>
      </c>
      <c r="G106" s="27">
        <v>1.2</v>
      </c>
      <c r="H106" s="44">
        <f t="shared" si="115"/>
        <v>12.5</v>
      </c>
      <c r="I106" s="32"/>
      <c r="J106" s="24">
        <f t="shared" si="134"/>
        <v>1250</v>
      </c>
      <c r="K106" s="38"/>
    </row>
    <row r="107" spans="1:11" s="3" customFormat="1" ht="12.75" customHeight="1">
      <c r="A107" s="4"/>
      <c r="B107" s="7" t="s">
        <v>125</v>
      </c>
      <c r="C107" s="14"/>
      <c r="D107" s="14"/>
      <c r="E107" s="14">
        <v>0</v>
      </c>
      <c r="F107" s="14">
        <v>0</v>
      </c>
      <c r="G107" s="27">
        <v>0.1</v>
      </c>
      <c r="H107" s="44">
        <f t="shared" si="115"/>
        <v>0.1</v>
      </c>
      <c r="I107" s="32">
        <f t="shared" ref="I107" si="162">H106+H107</f>
        <v>12.6</v>
      </c>
      <c r="J107" s="24">
        <f t="shared" si="136"/>
        <v>-10</v>
      </c>
      <c r="K107" s="39">
        <f t="shared" ref="K107" si="163">J106+J107</f>
        <v>1240</v>
      </c>
    </row>
    <row r="108" spans="1:11" ht="12.75" customHeight="1">
      <c r="A108" s="5" t="s">
        <v>66</v>
      </c>
      <c r="B108" s="12" t="s">
        <v>124</v>
      </c>
      <c r="C108" s="16">
        <v>0</v>
      </c>
      <c r="D108" s="16"/>
      <c r="E108" s="16"/>
      <c r="F108" s="16">
        <v>6.1</v>
      </c>
      <c r="G108" s="28"/>
      <c r="H108" s="45">
        <f t="shared" si="115"/>
        <v>6.1</v>
      </c>
      <c r="I108" s="33"/>
      <c r="J108" s="25">
        <f t="shared" si="138"/>
        <v>610</v>
      </c>
      <c r="K108" s="40"/>
    </row>
    <row r="109" spans="1:11" ht="12.75" customHeight="1">
      <c r="A109" s="5"/>
      <c r="B109" s="12" t="s">
        <v>125</v>
      </c>
      <c r="C109" s="16">
        <v>0.1</v>
      </c>
      <c r="D109" s="16"/>
      <c r="E109" s="16"/>
      <c r="F109" s="16">
        <v>0.1</v>
      </c>
      <c r="G109" s="28"/>
      <c r="H109" s="45">
        <f t="shared" si="115"/>
        <v>0.2</v>
      </c>
      <c r="I109" s="33">
        <f t="shared" ref="I109" si="164">H108+H109</f>
        <v>6.3</v>
      </c>
      <c r="J109" s="25">
        <f t="shared" si="140"/>
        <v>-20</v>
      </c>
      <c r="K109" s="41">
        <f t="shared" ref="K109" si="165">J108+J109</f>
        <v>590</v>
      </c>
    </row>
    <row r="110" spans="1:11" s="3" customFormat="1" ht="12.75" customHeight="1">
      <c r="A110" s="4" t="s">
        <v>67</v>
      </c>
      <c r="B110" s="7" t="s">
        <v>124</v>
      </c>
      <c r="C110" s="14">
        <v>0.02</v>
      </c>
      <c r="D110" s="14">
        <v>0</v>
      </c>
      <c r="E110" s="14"/>
      <c r="F110" s="14"/>
      <c r="G110" s="27">
        <v>0.02</v>
      </c>
      <c r="H110" s="44">
        <f t="shared" si="115"/>
        <v>0.04</v>
      </c>
      <c r="I110" s="32"/>
      <c r="J110" s="24">
        <f t="shared" si="142"/>
        <v>4</v>
      </c>
      <c r="K110" s="38"/>
    </row>
    <row r="111" spans="1:11" s="3" customFormat="1" ht="12.75" customHeight="1">
      <c r="A111" s="4"/>
      <c r="B111" s="7" t="s">
        <v>125</v>
      </c>
      <c r="C111" s="14">
        <v>0.05</v>
      </c>
      <c r="D111" s="14">
        <v>5</v>
      </c>
      <c r="E111" s="14"/>
      <c r="F111" s="14"/>
      <c r="G111" s="27">
        <v>0</v>
      </c>
      <c r="H111" s="44">
        <f t="shared" si="115"/>
        <v>5.05</v>
      </c>
      <c r="I111" s="32">
        <f t="shared" ref="I111" si="166">H110+H111</f>
        <v>5.09</v>
      </c>
      <c r="J111" s="24">
        <f t="shared" si="144"/>
        <v>-505</v>
      </c>
      <c r="K111" s="39">
        <f t="shared" ref="K111" si="167">J110+J111</f>
        <v>-501</v>
      </c>
    </row>
    <row r="112" spans="1:11" ht="12.75" customHeight="1">
      <c r="A112" s="5" t="s">
        <v>85</v>
      </c>
      <c r="B112" s="12" t="s">
        <v>124</v>
      </c>
      <c r="C112" s="16">
        <v>160.32</v>
      </c>
      <c r="D112" s="16">
        <v>11.81</v>
      </c>
      <c r="E112" s="16">
        <v>4.26</v>
      </c>
      <c r="F112" s="16">
        <v>214.14</v>
      </c>
      <c r="G112" s="28">
        <v>0.87</v>
      </c>
      <c r="H112" s="45">
        <f t="shared" si="115"/>
        <v>391.4</v>
      </c>
      <c r="I112" s="33"/>
      <c r="J112" s="25">
        <f t="shared" si="146"/>
        <v>39140</v>
      </c>
      <c r="K112" s="40"/>
    </row>
    <row r="113" spans="1:11" ht="12.75" customHeight="1">
      <c r="A113" s="5"/>
      <c r="B113" s="12" t="s">
        <v>125</v>
      </c>
      <c r="C113" s="16">
        <v>59.25</v>
      </c>
      <c r="D113" s="16">
        <v>12.75</v>
      </c>
      <c r="E113" s="16">
        <v>8.6</v>
      </c>
      <c r="F113" s="16">
        <v>80.349999999999994</v>
      </c>
      <c r="G113" s="28">
        <v>40.25</v>
      </c>
      <c r="H113" s="45">
        <f t="shared" si="115"/>
        <v>201.2</v>
      </c>
      <c r="I113" s="33">
        <f t="shared" ref="I113" si="168">H112+H113</f>
        <v>592.59999999999991</v>
      </c>
      <c r="J113" s="25">
        <f t="shared" si="148"/>
        <v>-20120</v>
      </c>
      <c r="K113" s="41">
        <f t="shared" ref="K113" si="169">J112+J113</f>
        <v>19020</v>
      </c>
    </row>
    <row r="114" spans="1:11" s="3" customFormat="1" ht="12.75" customHeight="1">
      <c r="A114" s="4" t="s">
        <v>86</v>
      </c>
      <c r="B114" s="7" t="s">
        <v>124</v>
      </c>
      <c r="C114" s="14">
        <v>0</v>
      </c>
      <c r="D114" s="14"/>
      <c r="E114" s="14"/>
      <c r="F114" s="14">
        <v>0.02</v>
      </c>
      <c r="G114" s="27"/>
      <c r="H114" s="44">
        <f t="shared" si="115"/>
        <v>0.02</v>
      </c>
      <c r="I114" s="32"/>
      <c r="J114" s="24">
        <f t="shared" ref="J114" si="170">SUM(C114:G114)*100</f>
        <v>2</v>
      </c>
      <c r="K114" s="38"/>
    </row>
    <row r="115" spans="1:11" s="3" customFormat="1" ht="12.75" customHeight="1">
      <c r="A115" s="4"/>
      <c r="B115" s="7" t="s">
        <v>125</v>
      </c>
      <c r="C115" s="14">
        <v>0.1</v>
      </c>
      <c r="D115" s="14"/>
      <c r="E115" s="14"/>
      <c r="F115" s="14">
        <v>0</v>
      </c>
      <c r="G115" s="27"/>
      <c r="H115" s="44">
        <f t="shared" si="115"/>
        <v>0.1</v>
      </c>
      <c r="I115" s="32">
        <f t="shared" ref="I115" si="171">H114+H115</f>
        <v>0.12000000000000001</v>
      </c>
      <c r="J115" s="24">
        <f t="shared" ref="J115" si="172">-SUM(C115:G115)*100</f>
        <v>-10</v>
      </c>
      <c r="K115" s="39">
        <f t="shared" ref="K115" si="173">J114+J115</f>
        <v>-8</v>
      </c>
    </row>
    <row r="116" spans="1:11" ht="12.75" customHeight="1">
      <c r="A116" s="5" t="s">
        <v>87</v>
      </c>
      <c r="B116" s="12" t="s">
        <v>124</v>
      </c>
      <c r="C116" s="16"/>
      <c r="D116" s="16">
        <v>0.17</v>
      </c>
      <c r="E116" s="16"/>
      <c r="F116" s="16">
        <v>12.29</v>
      </c>
      <c r="G116" s="28">
        <v>4.18</v>
      </c>
      <c r="H116" s="45">
        <f t="shared" si="115"/>
        <v>16.64</v>
      </c>
      <c r="I116" s="33"/>
      <c r="J116" s="25">
        <f t="shared" ref="J116" si="174">SUM(C116:G116)*100</f>
        <v>1664</v>
      </c>
      <c r="K116" s="40"/>
    </row>
    <row r="117" spans="1:11" ht="12.75" customHeight="1">
      <c r="A117" s="5"/>
      <c r="B117" s="12" t="s">
        <v>125</v>
      </c>
      <c r="C117" s="16"/>
      <c r="D117" s="16">
        <v>0.6</v>
      </c>
      <c r="E117" s="16"/>
      <c r="F117" s="16">
        <v>6.5</v>
      </c>
      <c r="G117" s="28">
        <v>4.28</v>
      </c>
      <c r="H117" s="45">
        <f t="shared" si="115"/>
        <v>11.379999999999999</v>
      </c>
      <c r="I117" s="33">
        <f t="shared" ref="I117" si="175">H116+H117</f>
        <v>28.02</v>
      </c>
      <c r="J117" s="25">
        <f t="shared" ref="J117" si="176">-SUM(C117:G117) *100</f>
        <v>-1138</v>
      </c>
      <c r="K117" s="41">
        <f t="shared" ref="K117" si="177">J116+J117</f>
        <v>526</v>
      </c>
    </row>
    <row r="118" spans="1:11" s="3" customFormat="1" ht="12.75" customHeight="1">
      <c r="A118" s="4" t="s">
        <v>88</v>
      </c>
      <c r="B118" s="7" t="s">
        <v>124</v>
      </c>
      <c r="C118" s="14">
        <v>0.01</v>
      </c>
      <c r="D118" s="14"/>
      <c r="E118" s="14"/>
      <c r="F118" s="14"/>
      <c r="G118" s="27">
        <v>0.02</v>
      </c>
      <c r="H118" s="44">
        <f t="shared" si="115"/>
        <v>0.03</v>
      </c>
      <c r="I118" s="32"/>
      <c r="J118" s="24">
        <f t="shared" si="126"/>
        <v>3</v>
      </c>
      <c r="K118" s="38"/>
    </row>
    <row r="119" spans="1:11" s="3" customFormat="1" ht="12.75" customHeight="1">
      <c r="A119" s="4"/>
      <c r="B119" s="7" t="s">
        <v>125</v>
      </c>
      <c r="C119" s="14">
        <v>0.1</v>
      </c>
      <c r="D119" s="14"/>
      <c r="E119" s="14"/>
      <c r="F119" s="14"/>
      <c r="G119" s="27">
        <v>0</v>
      </c>
      <c r="H119" s="44">
        <f t="shared" si="115"/>
        <v>0.1</v>
      </c>
      <c r="I119" s="32">
        <f t="shared" ref="I119" si="178">H118+H119</f>
        <v>0.13</v>
      </c>
      <c r="J119" s="24">
        <f t="shared" si="128"/>
        <v>-10</v>
      </c>
      <c r="K119" s="39">
        <f t="shared" ref="K119" si="179">J118+J119</f>
        <v>-7</v>
      </c>
    </row>
    <row r="120" spans="1:11" ht="12.75" customHeight="1">
      <c r="A120" s="5" t="s">
        <v>129</v>
      </c>
      <c r="B120" s="12" t="s">
        <v>124</v>
      </c>
      <c r="C120" s="16"/>
      <c r="D120" s="16">
        <v>7.6</v>
      </c>
      <c r="E120" s="16"/>
      <c r="F120" s="16">
        <v>18.190000000000001</v>
      </c>
      <c r="G120" s="28">
        <v>0.63</v>
      </c>
      <c r="H120" s="45">
        <f t="shared" si="115"/>
        <v>26.419999999999998</v>
      </c>
      <c r="I120" s="33"/>
      <c r="J120" s="25">
        <f t="shared" si="130"/>
        <v>2642</v>
      </c>
      <c r="K120" s="40"/>
    </row>
    <row r="121" spans="1:11" ht="12.75" customHeight="1">
      <c r="A121" s="5"/>
      <c r="B121" s="12" t="s">
        <v>125</v>
      </c>
      <c r="C121" s="16"/>
      <c r="D121" s="16">
        <v>0.6</v>
      </c>
      <c r="E121" s="16"/>
      <c r="F121" s="16">
        <v>26.2</v>
      </c>
      <c r="G121" s="28">
        <v>2.65</v>
      </c>
      <c r="H121" s="45">
        <f t="shared" si="115"/>
        <v>29.45</v>
      </c>
      <c r="I121" s="33">
        <f t="shared" ref="I121" si="180">H120+H121</f>
        <v>55.87</v>
      </c>
      <c r="J121" s="25">
        <f t="shared" si="132"/>
        <v>-2945</v>
      </c>
      <c r="K121" s="41">
        <f t="shared" ref="K121" si="181">J120+J121</f>
        <v>-303</v>
      </c>
    </row>
    <row r="122" spans="1:11" s="3" customFormat="1" ht="12.75" customHeight="1">
      <c r="A122" s="4" t="s">
        <v>89</v>
      </c>
      <c r="B122" s="7" t="s">
        <v>124</v>
      </c>
      <c r="C122" s="14">
        <v>0.05</v>
      </c>
      <c r="D122" s="14">
        <v>0</v>
      </c>
      <c r="E122" s="14"/>
      <c r="F122" s="14">
        <v>0.1</v>
      </c>
      <c r="G122" s="27">
        <v>0.18</v>
      </c>
      <c r="H122" s="44">
        <f t="shared" si="115"/>
        <v>0.33</v>
      </c>
      <c r="I122" s="32"/>
      <c r="J122" s="24">
        <f t="shared" si="134"/>
        <v>33</v>
      </c>
      <c r="K122" s="38"/>
    </row>
    <row r="123" spans="1:11" s="3" customFormat="1" ht="12.75" customHeight="1">
      <c r="A123" s="4"/>
      <c r="B123" s="7" t="s">
        <v>125</v>
      </c>
      <c r="C123" s="14">
        <v>0.25</v>
      </c>
      <c r="D123" s="14">
        <v>0.1</v>
      </c>
      <c r="E123" s="14"/>
      <c r="F123" s="14">
        <v>28</v>
      </c>
      <c r="G123" s="27">
        <v>25.5</v>
      </c>
      <c r="H123" s="44">
        <f t="shared" si="115"/>
        <v>53.85</v>
      </c>
      <c r="I123" s="32">
        <f t="shared" ref="I123" si="182">H122+H123</f>
        <v>54.18</v>
      </c>
      <c r="J123" s="24">
        <f t="shared" si="136"/>
        <v>-5385</v>
      </c>
      <c r="K123" s="39">
        <f t="shared" ref="K123" si="183">J122+J123</f>
        <v>-5352</v>
      </c>
    </row>
    <row r="124" spans="1:11" ht="12.75" customHeight="1">
      <c r="A124" s="5" t="s">
        <v>90</v>
      </c>
      <c r="B124" s="12" t="s">
        <v>124</v>
      </c>
      <c r="C124" s="16"/>
      <c r="D124" s="16"/>
      <c r="E124" s="16"/>
      <c r="F124" s="16"/>
      <c r="G124" s="28">
        <v>0.61</v>
      </c>
      <c r="H124" s="45">
        <f t="shared" si="115"/>
        <v>0.61</v>
      </c>
      <c r="I124" s="33"/>
      <c r="J124" s="25">
        <f t="shared" si="138"/>
        <v>61</v>
      </c>
      <c r="K124" s="40"/>
    </row>
    <row r="125" spans="1:11" ht="12.75" customHeight="1">
      <c r="A125" s="5"/>
      <c r="B125" s="12" t="s">
        <v>125</v>
      </c>
      <c r="C125" s="16"/>
      <c r="D125" s="16"/>
      <c r="E125" s="16"/>
      <c r="F125" s="16"/>
      <c r="G125" s="28">
        <v>0</v>
      </c>
      <c r="H125" s="45">
        <f t="shared" si="115"/>
        <v>0</v>
      </c>
      <c r="I125" s="33">
        <f t="shared" ref="I125" si="184">H124+H125</f>
        <v>0.61</v>
      </c>
      <c r="J125" s="25">
        <f t="shared" si="140"/>
        <v>0</v>
      </c>
      <c r="K125" s="41">
        <f t="shared" ref="K125" si="185">J124+J125</f>
        <v>61</v>
      </c>
    </row>
    <row r="126" spans="1:11" s="3" customFormat="1" ht="12.75" customHeight="1">
      <c r="A126" s="4" t="s">
        <v>91</v>
      </c>
      <c r="B126" s="7" t="s">
        <v>124</v>
      </c>
      <c r="C126" s="14"/>
      <c r="D126" s="14"/>
      <c r="E126" s="14"/>
      <c r="F126" s="14"/>
      <c r="G126" s="27"/>
      <c r="H126" s="44">
        <f t="shared" si="115"/>
        <v>0</v>
      </c>
      <c r="I126" s="32"/>
      <c r="J126" s="24">
        <f t="shared" si="142"/>
        <v>0</v>
      </c>
      <c r="K126" s="38"/>
    </row>
    <row r="127" spans="1:11" s="3" customFormat="1" ht="12.75" customHeight="1">
      <c r="A127" s="4"/>
      <c r="B127" s="7" t="s">
        <v>125</v>
      </c>
      <c r="C127" s="14"/>
      <c r="D127" s="14"/>
      <c r="E127" s="14"/>
      <c r="F127" s="14"/>
      <c r="G127" s="27"/>
      <c r="H127" s="44">
        <f t="shared" si="115"/>
        <v>0</v>
      </c>
      <c r="I127" s="32">
        <f t="shared" ref="I127" si="186">H126+H127</f>
        <v>0</v>
      </c>
      <c r="J127" s="24">
        <f t="shared" si="144"/>
        <v>0</v>
      </c>
      <c r="K127" s="39">
        <f t="shared" ref="K127" si="187">J126+J127</f>
        <v>0</v>
      </c>
    </row>
    <row r="128" spans="1:11" ht="12.75" customHeight="1">
      <c r="A128" s="5" t="s">
        <v>92</v>
      </c>
      <c r="B128" s="12" t="s">
        <v>124</v>
      </c>
      <c r="C128" s="16">
        <v>0</v>
      </c>
      <c r="D128" s="16">
        <v>14.01</v>
      </c>
      <c r="E128" s="16">
        <v>9.09</v>
      </c>
      <c r="F128" s="16">
        <v>6.9</v>
      </c>
      <c r="G128" s="28">
        <v>1.38</v>
      </c>
      <c r="H128" s="45">
        <f t="shared" si="115"/>
        <v>31.38</v>
      </c>
      <c r="I128" s="33"/>
      <c r="J128" s="25">
        <f t="shared" si="146"/>
        <v>3138</v>
      </c>
      <c r="K128" s="40"/>
    </row>
    <row r="129" spans="1:11" ht="12.75" customHeight="1">
      <c r="A129" s="5"/>
      <c r="B129" s="12" t="s">
        <v>125</v>
      </c>
      <c r="C129" s="16">
        <v>0.25</v>
      </c>
      <c r="D129" s="16">
        <v>0.2</v>
      </c>
      <c r="E129" s="16">
        <v>8.65</v>
      </c>
      <c r="F129" s="16">
        <v>1.7</v>
      </c>
      <c r="G129" s="28">
        <v>1.1000000000000001</v>
      </c>
      <c r="H129" s="45">
        <f t="shared" si="115"/>
        <v>11.899999999999999</v>
      </c>
      <c r="I129" s="33">
        <f t="shared" ref="I129" si="188">H128+H129</f>
        <v>43.28</v>
      </c>
      <c r="J129" s="25">
        <f t="shared" si="148"/>
        <v>-1189.9999999999998</v>
      </c>
      <c r="K129" s="41">
        <f t="shared" ref="K129" si="189">J128+J129</f>
        <v>1948.0000000000002</v>
      </c>
    </row>
    <row r="130" spans="1:11" s="3" customFormat="1" ht="12.75" customHeight="1">
      <c r="A130" s="4" t="s">
        <v>93</v>
      </c>
      <c r="B130" s="7" t="s">
        <v>124</v>
      </c>
      <c r="C130" s="14">
        <v>0</v>
      </c>
      <c r="D130" s="14">
        <v>0.14000000000000001</v>
      </c>
      <c r="E130" s="14"/>
      <c r="F130" s="14">
        <v>0</v>
      </c>
      <c r="G130" s="27"/>
      <c r="H130" s="44">
        <f t="shared" si="115"/>
        <v>0.14000000000000001</v>
      </c>
      <c r="I130" s="32"/>
      <c r="J130" s="24">
        <f t="shared" ref="J130" si="190">SUM(C130:G130)*100</f>
        <v>14.000000000000002</v>
      </c>
      <c r="K130" s="38"/>
    </row>
    <row r="131" spans="1:11" s="3" customFormat="1" ht="12.75" customHeight="1">
      <c r="A131" s="4"/>
      <c r="B131" s="7" t="s">
        <v>125</v>
      </c>
      <c r="C131" s="14">
        <v>0.25</v>
      </c>
      <c r="D131" s="14">
        <v>0</v>
      </c>
      <c r="E131" s="14"/>
      <c r="F131" s="14">
        <v>7.05</v>
      </c>
      <c r="G131" s="27"/>
      <c r="H131" s="44">
        <f t="shared" si="115"/>
        <v>7.3</v>
      </c>
      <c r="I131" s="32">
        <f t="shared" ref="I131" si="191">H130+H131</f>
        <v>7.4399999999999995</v>
      </c>
      <c r="J131" s="24">
        <f t="shared" ref="J131" si="192">-SUM(C131:G131)*100</f>
        <v>-730</v>
      </c>
      <c r="K131" s="39">
        <f t="shared" ref="K131" si="193">J130+J131</f>
        <v>-716</v>
      </c>
    </row>
    <row r="132" spans="1:11" ht="12.75" customHeight="1">
      <c r="A132" s="5" t="s">
        <v>94</v>
      </c>
      <c r="B132" s="12" t="s">
        <v>124</v>
      </c>
      <c r="C132" s="16"/>
      <c r="D132" s="16">
        <v>0</v>
      </c>
      <c r="E132" s="16">
        <v>2.75</v>
      </c>
      <c r="F132" s="16">
        <v>0.36</v>
      </c>
      <c r="G132" s="28">
        <v>0</v>
      </c>
      <c r="H132" s="45">
        <f t="shared" si="115"/>
        <v>3.11</v>
      </c>
      <c r="I132" s="33"/>
      <c r="J132" s="25">
        <f t="shared" ref="J132" si="194">SUM(C132:G132)*100</f>
        <v>311</v>
      </c>
      <c r="K132" s="40"/>
    </row>
    <row r="133" spans="1:11" ht="12.75" customHeight="1">
      <c r="A133" s="5"/>
      <c r="B133" s="12" t="s">
        <v>125</v>
      </c>
      <c r="C133" s="16"/>
      <c r="D133" s="16">
        <v>0.25</v>
      </c>
      <c r="E133" s="16">
        <v>0</v>
      </c>
      <c r="F133" s="16">
        <v>0</v>
      </c>
      <c r="G133" s="28">
        <v>0.6</v>
      </c>
      <c r="H133" s="45">
        <f t="shared" si="115"/>
        <v>0.85</v>
      </c>
      <c r="I133" s="33">
        <f t="shared" ref="I133" si="195">H132+H133</f>
        <v>3.96</v>
      </c>
      <c r="J133" s="25">
        <f t="shared" ref="J133" si="196">-SUM(C133:G133) *100</f>
        <v>-85</v>
      </c>
      <c r="K133" s="41">
        <f t="shared" ref="K133" si="197">J132+J133</f>
        <v>226</v>
      </c>
    </row>
    <row r="134" spans="1:11" s="3" customFormat="1" ht="12.75" customHeight="1">
      <c r="A134" s="4" t="s">
        <v>95</v>
      </c>
      <c r="B134" s="7" t="s">
        <v>124</v>
      </c>
      <c r="C134" s="14"/>
      <c r="D134" s="14">
        <v>0</v>
      </c>
      <c r="E134" s="14"/>
      <c r="F134" s="14"/>
      <c r="G134" s="27"/>
      <c r="H134" s="44">
        <f t="shared" si="115"/>
        <v>0</v>
      </c>
      <c r="I134" s="32"/>
      <c r="J134" s="24">
        <f t="shared" si="126"/>
        <v>0</v>
      </c>
      <c r="K134" s="38"/>
    </row>
    <row r="135" spans="1:11" s="3" customFormat="1" ht="12.75" customHeight="1">
      <c r="A135" s="4"/>
      <c r="B135" s="7" t="s">
        <v>125</v>
      </c>
      <c r="C135" s="14"/>
      <c r="D135" s="14">
        <v>0.25</v>
      </c>
      <c r="E135" s="14"/>
      <c r="F135" s="14"/>
      <c r="G135" s="27"/>
      <c r="H135" s="44">
        <f t="shared" si="115"/>
        <v>0.25</v>
      </c>
      <c r="I135" s="32">
        <f t="shared" ref="I135" si="198">H134+H135</f>
        <v>0.25</v>
      </c>
      <c r="J135" s="24">
        <f t="shared" si="128"/>
        <v>-25</v>
      </c>
      <c r="K135" s="39">
        <f t="shared" ref="K135" si="199">J134+J135</f>
        <v>-25</v>
      </c>
    </row>
    <row r="136" spans="1:11" ht="12.75" customHeight="1">
      <c r="A136" s="5" t="s">
        <v>96</v>
      </c>
      <c r="B136" s="12" t="s">
        <v>124</v>
      </c>
      <c r="C136" s="16"/>
      <c r="D136" s="16"/>
      <c r="E136" s="16"/>
      <c r="F136" s="16"/>
      <c r="G136" s="28">
        <v>20.03</v>
      </c>
      <c r="H136" s="45">
        <f t="shared" si="115"/>
        <v>20.03</v>
      </c>
      <c r="I136" s="33"/>
      <c r="J136" s="25">
        <f t="shared" si="130"/>
        <v>2003</v>
      </c>
      <c r="K136" s="40"/>
    </row>
    <row r="137" spans="1:11" ht="12.75" customHeight="1">
      <c r="A137" s="5"/>
      <c r="B137" s="12" t="s">
        <v>125</v>
      </c>
      <c r="C137" s="16"/>
      <c r="D137" s="16"/>
      <c r="E137" s="16"/>
      <c r="F137" s="16"/>
      <c r="G137" s="28">
        <v>6.25</v>
      </c>
      <c r="H137" s="45">
        <f t="shared" si="115"/>
        <v>6.25</v>
      </c>
      <c r="I137" s="33">
        <f t="shared" ref="I137" si="200">H136+H137</f>
        <v>26.28</v>
      </c>
      <c r="J137" s="25">
        <f t="shared" si="132"/>
        <v>-625</v>
      </c>
      <c r="K137" s="41">
        <f t="shared" ref="K137" si="201">J136+J137</f>
        <v>1378</v>
      </c>
    </row>
    <row r="138" spans="1:11" s="3" customFormat="1" ht="12.75" customHeight="1">
      <c r="A138" s="4"/>
      <c r="B138" s="7" t="s">
        <v>124</v>
      </c>
      <c r="C138" s="14"/>
      <c r="D138" s="14"/>
      <c r="E138" s="14"/>
      <c r="F138" s="14"/>
      <c r="G138" s="27"/>
      <c r="H138" s="44"/>
      <c r="I138" s="32"/>
      <c r="J138" s="24"/>
      <c r="K138" s="38"/>
    </row>
    <row r="139" spans="1:11" s="3" customFormat="1" ht="12.75" customHeight="1">
      <c r="A139" s="4"/>
      <c r="B139" s="7" t="s">
        <v>125</v>
      </c>
      <c r="C139" s="14"/>
      <c r="D139" s="14"/>
      <c r="E139" s="14"/>
      <c r="F139" s="14"/>
      <c r="G139" s="27"/>
      <c r="H139" s="44"/>
      <c r="I139" s="32"/>
      <c r="J139" s="24"/>
      <c r="K139" s="39"/>
    </row>
    <row r="140" spans="1:11" s="50" customFormat="1" ht="12.75" customHeight="1">
      <c r="A140" s="52"/>
      <c r="B140" s="52"/>
      <c r="C140" s="53" t="s">
        <v>130</v>
      </c>
      <c r="D140" s="53" t="s">
        <v>131</v>
      </c>
      <c r="E140" s="53" t="s">
        <v>132</v>
      </c>
      <c r="F140" s="53" t="s">
        <v>133</v>
      </c>
      <c r="G140" s="54" t="s">
        <v>134</v>
      </c>
      <c r="H140" s="55"/>
      <c r="I140" s="56" t="s">
        <v>135</v>
      </c>
      <c r="K140" s="42"/>
    </row>
    <row r="141" spans="1:11" ht="12.75" customHeight="1">
      <c r="A141" s="20" t="s">
        <v>137</v>
      </c>
      <c r="B141" s="8"/>
      <c r="C141" s="17">
        <f>SUM(C2:C140)</f>
        <v>426.90000000000003</v>
      </c>
      <c r="D141" s="17">
        <f>SUM(D2:D140)</f>
        <v>511.53000000000014</v>
      </c>
      <c r="E141" s="17">
        <f>SUM(E2:E140)</f>
        <v>549.46</v>
      </c>
      <c r="F141" s="17">
        <f>SUM(F2:F140)</f>
        <v>1218.8499999999999</v>
      </c>
      <c r="G141" s="29">
        <f>SUM(G2:G140)</f>
        <v>1064.3199999999995</v>
      </c>
      <c r="H141" s="46"/>
      <c r="I141" s="57">
        <f>SUM(I2:I140)</f>
        <v>3771.0600000000004</v>
      </c>
      <c r="J141" s="26"/>
      <c r="K141" s="42"/>
    </row>
    <row r="142" spans="1:11" ht="12.75" customHeight="1">
      <c r="A142" s="6"/>
      <c r="B142" s="9"/>
      <c r="C142" s="23"/>
      <c r="D142" s="9"/>
      <c r="E142" s="9"/>
      <c r="F142" s="9"/>
      <c r="G142" s="30"/>
      <c r="H142" s="47"/>
      <c r="I142" s="34"/>
      <c r="J142" s="36"/>
      <c r="K142" s="51"/>
    </row>
  </sheetData>
  <sheetCalcPr fullCalcOnLoad="1"/>
  <mergeCells count="5">
    <mergeCell ref="F1"/>
    <mergeCell ref="G1"/>
    <mergeCell ref="C1"/>
    <mergeCell ref="D1"/>
    <mergeCell ref="E1"/>
  </mergeCells>
  <phoneticPr fontId="1" type="noConversion"/>
  <pageMargins left="0.25" right="0.25" top="0.25" bottom="0.5" header="0.25" footer="0.5"/>
  <ignoredErrors>
    <ignoredError sqref="A111:A140 K143:K1048576 C135:C137 H140 L2:XFD141 B141 K1:XFD1 A1:G1 I1 A142:J1048576 L142:XFD1048576 D2:G137 C2:C133 B2:B140 A2:A5 A7 A9:A13 A15 A17:A55 A57 A59:A65 A67:A77 A79 A81:A107 A109 H2:H137 I2:I138 K2:K138 J2:J137" formula="1" emptyCellReference="1"/>
  </ignoredErrors>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B73"/>
  <sheetViews>
    <sheetView zoomScale="125" workbookViewId="0">
      <pane ySplit="1" topLeftCell="A2" activePane="bottomLeft" state="frozen"/>
      <selection pane="bottomLeft" activeCell="J14" sqref="J14"/>
    </sheetView>
  </sheetViews>
  <sheetFormatPr baseColWidth="10" defaultColWidth="10.7109375" defaultRowHeight="12.75" customHeight="1"/>
  <cols>
    <col min="1" max="1" width="15.28515625" style="1" customWidth="1"/>
    <col min="2" max="3" width="8.28515625" style="11" customWidth="1"/>
    <col min="4" max="4" width="8.28515625" style="18" customWidth="1"/>
    <col min="5" max="6" width="8.28515625" style="2" customWidth="1"/>
    <col min="7" max="16384" width="10.7109375" style="2"/>
  </cols>
  <sheetData>
    <row r="1" spans="1:210" s="22" customFormat="1" ht="76" customHeight="1">
      <c r="A1" s="73" t="s">
        <v>101</v>
      </c>
      <c r="B1" s="21" t="s">
        <v>147</v>
      </c>
      <c r="C1" s="21" t="s">
        <v>23</v>
      </c>
      <c r="D1" s="68" t="s">
        <v>56</v>
      </c>
      <c r="E1" s="31" t="s">
        <v>29</v>
      </c>
      <c r="F1" s="37" t="s">
        <v>30</v>
      </c>
      <c r="G1" s="58"/>
      <c r="H1" s="80" t="s">
        <v>113</v>
      </c>
      <c r="I1" s="80">
        <f>'Penny War Tally'!I141</f>
        <v>3771.0600000000004</v>
      </c>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row>
    <row r="2" spans="1:210" s="3" customFormat="1" ht="13">
      <c r="A2" s="4" t="s">
        <v>31</v>
      </c>
      <c r="B2" s="59" t="s">
        <v>149</v>
      </c>
      <c r="C2" s="59" t="s">
        <v>25</v>
      </c>
      <c r="D2" s="14" t="s">
        <v>17</v>
      </c>
      <c r="E2" s="32">
        <f>'Penny War Tally'!I3</f>
        <v>36.28</v>
      </c>
      <c r="F2" s="98">
        <f>'Penny War Tally'!K3</f>
        <v>3628</v>
      </c>
      <c r="G2" s="50"/>
      <c r="H2" s="7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row>
    <row r="3" spans="1:210" ht="12.75" customHeight="1">
      <c r="A3" s="5" t="s">
        <v>32</v>
      </c>
      <c r="B3" s="60" t="s">
        <v>148</v>
      </c>
      <c r="C3" s="60" t="s">
        <v>25</v>
      </c>
      <c r="D3" s="16" t="s">
        <v>19</v>
      </c>
      <c r="E3" s="33">
        <f>'Penny War Tally'!I5</f>
        <v>0</v>
      </c>
      <c r="F3" s="99">
        <f>'Penny War Tally'!K5</f>
        <v>0</v>
      </c>
      <c r="G3" s="50"/>
      <c r="H3" s="79"/>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row>
    <row r="4" spans="1:210" s="3" customFormat="1" ht="12.75" customHeight="1">
      <c r="A4" s="4" t="s">
        <v>105</v>
      </c>
      <c r="B4" s="59" t="s">
        <v>150</v>
      </c>
      <c r="C4" s="59" t="s">
        <v>25</v>
      </c>
      <c r="D4" s="14" t="s">
        <v>19</v>
      </c>
      <c r="E4" s="32">
        <f>'Penny War Tally'!I7</f>
        <v>0</v>
      </c>
      <c r="F4" s="98">
        <f>'Penny War Tally'!K7</f>
        <v>0</v>
      </c>
      <c r="G4" s="50"/>
      <c r="H4" s="79"/>
      <c r="I4" s="77"/>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row>
    <row r="5" spans="1:210" ht="12.75" customHeight="1">
      <c r="A5" s="5" t="s">
        <v>110</v>
      </c>
      <c r="B5" s="60" t="s">
        <v>151</v>
      </c>
      <c r="C5" s="60" t="s">
        <v>25</v>
      </c>
      <c r="D5" s="16" t="s">
        <v>19</v>
      </c>
      <c r="E5" s="33">
        <f>'Penny War Tally'!I9</f>
        <v>0</v>
      </c>
      <c r="F5" s="99">
        <f>'Penny War Tally'!K9</f>
        <v>0</v>
      </c>
      <c r="G5" s="50"/>
      <c r="H5" s="50"/>
      <c r="I5" s="103"/>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row>
    <row r="6" spans="1:210" s="3" customFormat="1" ht="12.75" customHeight="1">
      <c r="A6" s="4" t="s">
        <v>33</v>
      </c>
      <c r="B6" s="59" t="s">
        <v>152</v>
      </c>
      <c r="C6" s="59" t="s">
        <v>25</v>
      </c>
      <c r="D6" s="14" t="s">
        <v>18</v>
      </c>
      <c r="E6" s="32">
        <f>'Penny War Tally'!I11</f>
        <v>0</v>
      </c>
      <c r="F6" s="98">
        <f>'Penny War Tally'!K11</f>
        <v>0</v>
      </c>
      <c r="G6" s="50"/>
      <c r="H6" s="50"/>
      <c r="I6" s="103"/>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row>
    <row r="7" spans="1:210" ht="12.75" customHeight="1">
      <c r="A7" s="5" t="s">
        <v>34</v>
      </c>
      <c r="B7" s="60" t="s">
        <v>153</v>
      </c>
      <c r="C7" s="60" t="s">
        <v>25</v>
      </c>
      <c r="D7" s="16" t="s">
        <v>20</v>
      </c>
      <c r="E7" s="33">
        <f>'Penny War Tally'!I13</f>
        <v>163.01999999999998</v>
      </c>
      <c r="F7" s="99">
        <f>'Penny War Tally'!K13</f>
        <v>10531.999999999998</v>
      </c>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row>
    <row r="8" spans="1:210" s="3" customFormat="1" ht="12.75" customHeight="1">
      <c r="A8" s="4" t="s">
        <v>106</v>
      </c>
      <c r="B8" s="59" t="s">
        <v>154</v>
      </c>
      <c r="C8" s="59" t="s">
        <v>26</v>
      </c>
      <c r="D8" s="14" t="s">
        <v>20</v>
      </c>
      <c r="E8" s="32">
        <f>'Penny War Tally'!I15</f>
        <v>11.89</v>
      </c>
      <c r="F8" s="98">
        <f>'Penny War Tally'!K15</f>
        <v>1189</v>
      </c>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row>
    <row r="9" spans="1:210" ht="12.75" customHeight="1">
      <c r="A9" s="5" t="s">
        <v>111</v>
      </c>
      <c r="B9" s="60" t="s">
        <v>152</v>
      </c>
      <c r="C9" s="60" t="s">
        <v>25</v>
      </c>
      <c r="D9" s="16" t="s">
        <v>17</v>
      </c>
      <c r="E9" s="33">
        <f>'Penny War Tally'!I17</f>
        <v>869.58</v>
      </c>
      <c r="F9" s="99">
        <f>'Penny War Tally'!K17</f>
        <v>66038</v>
      </c>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row>
    <row r="10" spans="1:210" s="3" customFormat="1" ht="12.75" customHeight="1">
      <c r="A10" s="4" t="s">
        <v>35</v>
      </c>
      <c r="B10" s="59" t="s">
        <v>155</v>
      </c>
      <c r="C10" s="59" t="s">
        <v>25</v>
      </c>
      <c r="D10" s="14" t="s">
        <v>21</v>
      </c>
      <c r="E10" s="32">
        <f>'Penny War Tally'!I19</f>
        <v>40.409999999999997</v>
      </c>
      <c r="F10" s="98">
        <f>'Penny War Tally'!K19</f>
        <v>-3668.9999999999995</v>
      </c>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row>
    <row r="11" spans="1:210" ht="12.75" customHeight="1">
      <c r="A11" s="5" t="s">
        <v>36</v>
      </c>
      <c r="B11" s="60" t="s">
        <v>156</v>
      </c>
      <c r="C11" s="60" t="s">
        <v>27</v>
      </c>
      <c r="D11" s="16" t="s">
        <v>20</v>
      </c>
      <c r="E11" s="33">
        <f>'Penny War Tally'!I21</f>
        <v>1.22</v>
      </c>
      <c r="F11" s="99">
        <f>'Penny War Tally'!K21</f>
        <v>-118</v>
      </c>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row>
    <row r="12" spans="1:210" s="3" customFormat="1" ht="12.75" customHeight="1">
      <c r="A12" s="4" t="s">
        <v>37</v>
      </c>
      <c r="B12" s="59" t="s">
        <v>157</v>
      </c>
      <c r="C12" s="59" t="s">
        <v>25</v>
      </c>
      <c r="D12" s="14" t="s">
        <v>20</v>
      </c>
      <c r="E12" s="32">
        <f>'Penny War Tally'!I23</f>
        <v>0.1</v>
      </c>
      <c r="F12" s="98">
        <f>'Penny War Tally'!K23</f>
        <v>-10</v>
      </c>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row>
    <row r="13" spans="1:210" ht="12.75" customHeight="1">
      <c r="A13" s="5" t="s">
        <v>38</v>
      </c>
      <c r="B13" s="60" t="s">
        <v>158</v>
      </c>
      <c r="C13" s="60" t="s">
        <v>25</v>
      </c>
      <c r="D13" s="16" t="s">
        <v>21</v>
      </c>
      <c r="E13" s="33">
        <f>'Penny War Tally'!I25</f>
        <v>1.27</v>
      </c>
      <c r="F13" s="99">
        <f>'Penny War Tally'!K25</f>
        <v>127</v>
      </c>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row>
    <row r="14" spans="1:210" s="3" customFormat="1" ht="12.75" customHeight="1">
      <c r="A14" s="4" t="s">
        <v>39</v>
      </c>
      <c r="B14" s="59" t="s">
        <v>154</v>
      </c>
      <c r="C14" s="59" t="s">
        <v>25</v>
      </c>
      <c r="D14" s="14" t="s">
        <v>19</v>
      </c>
      <c r="E14" s="32">
        <f>'Penny War Tally'!I27</f>
        <v>0</v>
      </c>
      <c r="F14" s="98">
        <f>'Penny War Tally'!K27</f>
        <v>0</v>
      </c>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row>
    <row r="15" spans="1:210" ht="12.75" customHeight="1">
      <c r="A15" s="5" t="s">
        <v>40</v>
      </c>
      <c r="B15" s="60" t="s">
        <v>159</v>
      </c>
      <c r="C15" s="60" t="s">
        <v>25</v>
      </c>
      <c r="D15" s="16" t="s">
        <v>17</v>
      </c>
      <c r="E15" s="33">
        <f>'Penny War Tally'!I29</f>
        <v>21.84</v>
      </c>
      <c r="F15" s="99">
        <f>'Penny War Tally'!K29</f>
        <v>1934</v>
      </c>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row>
    <row r="16" spans="1:210" s="3" customFormat="1" ht="12.75" customHeight="1">
      <c r="A16" s="4" t="s">
        <v>41</v>
      </c>
      <c r="B16" s="59" t="s">
        <v>156</v>
      </c>
      <c r="C16" s="59" t="s">
        <v>27</v>
      </c>
      <c r="D16" s="14" t="s">
        <v>20</v>
      </c>
      <c r="E16" s="32">
        <f>'Penny War Tally'!I31</f>
        <v>0.5</v>
      </c>
      <c r="F16" s="98">
        <f>'Penny War Tally'!K31</f>
        <v>50</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row>
    <row r="17" spans="1:210" ht="12.75" customHeight="1">
      <c r="A17" s="5" t="s">
        <v>42</v>
      </c>
      <c r="B17" s="60" t="s">
        <v>160</v>
      </c>
      <c r="C17" s="60" t="s">
        <v>27</v>
      </c>
      <c r="D17" s="16" t="s">
        <v>20</v>
      </c>
      <c r="E17" s="33">
        <f>'Penny War Tally'!I33</f>
        <v>1.25</v>
      </c>
      <c r="F17" s="99">
        <f>'Penny War Tally'!K33</f>
        <v>-125</v>
      </c>
      <c r="G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row>
    <row r="18" spans="1:210" s="3" customFormat="1" ht="12.75" customHeight="1">
      <c r="A18" s="4" t="s">
        <v>43</v>
      </c>
      <c r="B18" s="59" t="s">
        <v>159</v>
      </c>
      <c r="C18" s="59" t="s">
        <v>25</v>
      </c>
      <c r="D18" s="14" t="s">
        <v>17</v>
      </c>
      <c r="E18" s="32">
        <f>'Penny War Tally'!I35</f>
        <v>0.01</v>
      </c>
      <c r="F18" s="98">
        <f>'Penny War Tally'!K35</f>
        <v>1</v>
      </c>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row>
    <row r="19" spans="1:210" ht="12.75" customHeight="1">
      <c r="A19" s="5" t="s">
        <v>44</v>
      </c>
      <c r="B19" s="60" t="s">
        <v>0</v>
      </c>
      <c r="C19" s="60" t="s">
        <v>27</v>
      </c>
      <c r="D19" s="16" t="s">
        <v>21</v>
      </c>
      <c r="E19" s="33">
        <f>'Penny War Tally'!I37</f>
        <v>0.35</v>
      </c>
      <c r="F19" s="99">
        <f>'Penny War Tally'!K37</f>
        <v>-35</v>
      </c>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row>
    <row r="20" spans="1:210" s="3" customFormat="1" ht="12.75" customHeight="1">
      <c r="A20" s="4" t="s">
        <v>45</v>
      </c>
      <c r="B20" s="59" t="s">
        <v>1</v>
      </c>
      <c r="C20" s="59" t="s">
        <v>25</v>
      </c>
      <c r="D20" s="14" t="s">
        <v>21</v>
      </c>
      <c r="E20" s="32">
        <f>'Penny War Tally'!I39</f>
        <v>8.85</v>
      </c>
      <c r="F20" s="98">
        <f>'Penny War Tally'!K39</f>
        <v>-475</v>
      </c>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row>
    <row r="21" spans="1:210" ht="12.75" customHeight="1">
      <c r="A21" s="5" t="s">
        <v>46</v>
      </c>
      <c r="B21" s="60" t="s">
        <v>155</v>
      </c>
      <c r="C21" s="60" t="s">
        <v>25</v>
      </c>
      <c r="D21" s="16" t="s">
        <v>20</v>
      </c>
      <c r="E21" s="33">
        <f>'Penny War Tally'!I41</f>
        <v>26.46</v>
      </c>
      <c r="F21" s="99">
        <f>'Penny War Tally'!K41</f>
        <v>-2644</v>
      </c>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row>
    <row r="22" spans="1:210" s="3" customFormat="1" ht="12.75" customHeight="1">
      <c r="A22" s="4" t="s">
        <v>47</v>
      </c>
      <c r="B22" s="59" t="s">
        <v>156</v>
      </c>
      <c r="C22" s="59" t="s">
        <v>27</v>
      </c>
      <c r="D22" s="14" t="s">
        <v>17</v>
      </c>
      <c r="E22" s="32">
        <f>'Penny War Tally'!I43</f>
        <v>6.0000000000000005E-2</v>
      </c>
      <c r="F22" s="98">
        <f>'Penny War Tally'!K43</f>
        <v>-4</v>
      </c>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row>
    <row r="23" spans="1:210" ht="12.75" customHeight="1">
      <c r="A23" s="5" t="s">
        <v>48</v>
      </c>
      <c r="B23" s="60" t="s">
        <v>0</v>
      </c>
      <c r="C23" s="60" t="s">
        <v>25</v>
      </c>
      <c r="D23" s="16" t="s">
        <v>20</v>
      </c>
      <c r="E23" s="33">
        <f>'Penny War Tally'!I45</f>
        <v>0.1</v>
      </c>
      <c r="F23" s="99">
        <f>'Penny War Tally'!K45</f>
        <v>-10</v>
      </c>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row>
    <row r="24" spans="1:210" s="3" customFormat="1" ht="12.75" customHeight="1">
      <c r="A24" s="4" t="s">
        <v>97</v>
      </c>
      <c r="B24" s="59" t="s">
        <v>154</v>
      </c>
      <c r="C24" s="59" t="s">
        <v>25</v>
      </c>
      <c r="D24" s="14" t="s">
        <v>21</v>
      </c>
      <c r="E24" s="32">
        <f>'Penny War Tally'!I47</f>
        <v>82.05</v>
      </c>
      <c r="F24" s="98">
        <f>'Penny War Tally'!K47</f>
        <v>7345</v>
      </c>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row>
    <row r="25" spans="1:210" ht="12.75" customHeight="1">
      <c r="A25" s="5" t="s">
        <v>49</v>
      </c>
      <c r="B25" s="60" t="s">
        <v>2</v>
      </c>
      <c r="C25" s="60" t="s">
        <v>25</v>
      </c>
      <c r="D25" s="16" t="s">
        <v>20</v>
      </c>
      <c r="E25" s="33">
        <f>'Penny War Tally'!I49</f>
        <v>224.57</v>
      </c>
      <c r="F25" s="99">
        <f>'Penny War Tally'!K49</f>
        <v>15107</v>
      </c>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row>
    <row r="26" spans="1:210" s="3" customFormat="1" ht="12.75" customHeight="1">
      <c r="A26" s="4" t="s">
        <v>50</v>
      </c>
      <c r="B26" s="59" t="s">
        <v>3</v>
      </c>
      <c r="C26" s="59" t="s">
        <v>28</v>
      </c>
      <c r="D26" s="14" t="s">
        <v>20</v>
      </c>
      <c r="E26" s="32">
        <f>'Penny War Tally'!I51</f>
        <v>0.26</v>
      </c>
      <c r="F26" s="98">
        <f>'Penny War Tally'!K51</f>
        <v>26</v>
      </c>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row>
    <row r="27" spans="1:210" ht="12.75" customHeight="1">
      <c r="A27" s="5" t="s">
        <v>51</v>
      </c>
      <c r="B27" s="60" t="s">
        <v>148</v>
      </c>
      <c r="C27" s="60" t="s">
        <v>25</v>
      </c>
      <c r="D27" s="16" t="s">
        <v>21</v>
      </c>
      <c r="E27" s="33">
        <f>'Penny War Tally'!I53</f>
        <v>6.9999999999999993E-2</v>
      </c>
      <c r="F27" s="99">
        <f>'Penny War Tally'!K53</f>
        <v>6.9999999999999991</v>
      </c>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row>
    <row r="28" spans="1:210" s="3" customFormat="1" ht="12.75" customHeight="1">
      <c r="A28" s="4" t="s">
        <v>52</v>
      </c>
      <c r="B28" s="59" t="s">
        <v>4</v>
      </c>
      <c r="C28" s="59" t="s">
        <v>25</v>
      </c>
      <c r="D28" s="14" t="s">
        <v>17</v>
      </c>
      <c r="E28" s="32">
        <f>'Penny War Tally'!I55</f>
        <v>0.71</v>
      </c>
      <c r="F28" s="98">
        <f>'Penny War Tally'!K55</f>
        <v>1</v>
      </c>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row>
    <row r="29" spans="1:210" ht="12.75" customHeight="1">
      <c r="A29" s="5" t="s">
        <v>103</v>
      </c>
      <c r="B29" s="60" t="s">
        <v>5</v>
      </c>
      <c r="C29" s="60" t="s">
        <v>27</v>
      </c>
      <c r="D29" s="16" t="s">
        <v>18</v>
      </c>
      <c r="E29" s="33">
        <f>'Penny War Tally'!I57</f>
        <v>0</v>
      </c>
      <c r="F29" s="99">
        <f>'Penny War Tally'!K57</f>
        <v>0</v>
      </c>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row>
    <row r="30" spans="1:210" s="3" customFormat="1" ht="12.75" customHeight="1">
      <c r="A30" s="4" t="s">
        <v>108</v>
      </c>
      <c r="B30" s="59" t="s">
        <v>157</v>
      </c>
      <c r="C30" s="59" t="s">
        <v>27</v>
      </c>
      <c r="D30" s="14" t="s">
        <v>21</v>
      </c>
      <c r="E30" s="32">
        <f>'Penny War Tally'!I59</f>
        <v>0.3</v>
      </c>
      <c r="F30" s="98">
        <f>'Penny War Tally'!K59</f>
        <v>-30</v>
      </c>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row>
    <row r="31" spans="1:210" ht="12.75" customHeight="1">
      <c r="A31" s="5" t="s">
        <v>53</v>
      </c>
      <c r="B31" s="60" t="s">
        <v>6</v>
      </c>
      <c r="C31" s="60" t="s">
        <v>25</v>
      </c>
      <c r="D31" s="16" t="s">
        <v>20</v>
      </c>
      <c r="E31" s="33">
        <f>'Penny War Tally'!I61</f>
        <v>41.94</v>
      </c>
      <c r="F31" s="99">
        <f>'Penny War Tally'!K61</f>
        <v>3944</v>
      </c>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row>
    <row r="32" spans="1:210" s="3" customFormat="1" ht="12.75" customHeight="1">
      <c r="A32" s="4" t="s">
        <v>54</v>
      </c>
      <c r="B32" s="59" t="s">
        <v>6</v>
      </c>
      <c r="C32" s="59" t="s">
        <v>27</v>
      </c>
      <c r="D32" s="14" t="s">
        <v>17</v>
      </c>
      <c r="E32" s="32">
        <f>'Penny War Tally'!I63</f>
        <v>2.0499999999999998</v>
      </c>
      <c r="F32" s="98">
        <f>'Penny War Tally'!K63</f>
        <v>-175</v>
      </c>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row>
    <row r="33" spans="1:210" ht="12.75" customHeight="1">
      <c r="A33" s="5" t="s">
        <v>55</v>
      </c>
      <c r="B33" s="60" t="s">
        <v>2</v>
      </c>
      <c r="C33" s="60" t="s">
        <v>25</v>
      </c>
      <c r="D33" s="16" t="s">
        <v>18</v>
      </c>
      <c r="E33" s="33">
        <f>'Penny War Tally'!I65</f>
        <v>0</v>
      </c>
      <c r="F33" s="99">
        <f>'Penny War Tally'!K65</f>
        <v>0</v>
      </c>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row>
    <row r="34" spans="1:210" s="3" customFormat="1" ht="12.75" customHeight="1">
      <c r="A34" s="4" t="s">
        <v>104</v>
      </c>
      <c r="B34" s="59" t="s">
        <v>150</v>
      </c>
      <c r="C34" s="59" t="s">
        <v>25</v>
      </c>
      <c r="D34" s="14" t="s">
        <v>21</v>
      </c>
      <c r="E34" s="32">
        <f>'Penny War Tally'!I67</f>
        <v>6.68</v>
      </c>
      <c r="F34" s="98">
        <f>'Penny War Tally'!K67</f>
        <v>-402</v>
      </c>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row>
    <row r="35" spans="1:210" ht="12.75" customHeight="1">
      <c r="A35" s="5" t="s">
        <v>69</v>
      </c>
      <c r="B35" s="60" t="s">
        <v>7</v>
      </c>
      <c r="C35" s="60" t="s">
        <v>25</v>
      </c>
      <c r="D35" s="16" t="s">
        <v>20</v>
      </c>
      <c r="E35" s="33">
        <f>'Penny War Tally'!I69</f>
        <v>162.10000000000002</v>
      </c>
      <c r="F35" s="99">
        <f>'Penny War Tally'!K69</f>
        <v>5040.0000000000027</v>
      </c>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row>
    <row r="36" spans="1:210" s="3" customFormat="1" ht="12.75" customHeight="1">
      <c r="A36" s="4" t="s">
        <v>70</v>
      </c>
      <c r="B36" s="59" t="s">
        <v>8</v>
      </c>
      <c r="C36" s="59" t="s">
        <v>25</v>
      </c>
      <c r="D36" s="14" t="s">
        <v>20</v>
      </c>
      <c r="E36" s="32">
        <f>'Penny War Tally'!I71</f>
        <v>36.96</v>
      </c>
      <c r="F36" s="98">
        <f>'Penny War Tally'!K71</f>
        <v>3426</v>
      </c>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row>
    <row r="37" spans="1:210" ht="12.75" customHeight="1">
      <c r="A37" s="5" t="s">
        <v>98</v>
      </c>
      <c r="B37" s="60" t="s">
        <v>0</v>
      </c>
      <c r="C37" s="60" t="s">
        <v>25</v>
      </c>
      <c r="D37" s="16" t="s">
        <v>20</v>
      </c>
      <c r="E37" s="33">
        <f>'Penny War Tally'!I73</f>
        <v>751.31000000000006</v>
      </c>
      <c r="F37" s="99">
        <f>'Penny War Tally'!K73</f>
        <v>49611</v>
      </c>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row>
    <row r="38" spans="1:210" s="3" customFormat="1" ht="12.75" customHeight="1">
      <c r="A38" s="4" t="s">
        <v>71</v>
      </c>
      <c r="B38" s="59" t="s">
        <v>2</v>
      </c>
      <c r="C38" s="59" t="s">
        <v>25</v>
      </c>
      <c r="D38" s="14" t="s">
        <v>20</v>
      </c>
      <c r="E38" s="32">
        <f>'Penny War Tally'!I75</f>
        <v>5.75</v>
      </c>
      <c r="F38" s="98">
        <f>'Penny War Tally'!K75</f>
        <v>525</v>
      </c>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row>
    <row r="39" spans="1:210" ht="12.75" customHeight="1">
      <c r="A39" s="5" t="s">
        <v>99</v>
      </c>
      <c r="B39" s="60" t="s">
        <v>2</v>
      </c>
      <c r="C39" s="60" t="s">
        <v>25</v>
      </c>
      <c r="D39" s="16" t="s">
        <v>20</v>
      </c>
      <c r="E39" s="33">
        <f>'Penny War Tally'!I77</f>
        <v>0.04</v>
      </c>
      <c r="F39" s="99">
        <f>'Penny War Tally'!K77</f>
        <v>4</v>
      </c>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row>
    <row r="40" spans="1:210" s="3" customFormat="1" ht="12.75" customHeight="1">
      <c r="A40" s="4" t="s">
        <v>107</v>
      </c>
      <c r="B40" s="59" t="s">
        <v>154</v>
      </c>
      <c r="C40" s="59" t="s">
        <v>25</v>
      </c>
      <c r="D40" s="14" t="s">
        <v>21</v>
      </c>
      <c r="E40" s="32">
        <f>'Penny War Tally'!I79</f>
        <v>3.55</v>
      </c>
      <c r="F40" s="98">
        <f>'Penny War Tally'!K79</f>
        <v>75</v>
      </c>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row>
    <row r="41" spans="1:210" ht="12.75" customHeight="1">
      <c r="A41" s="5" t="s">
        <v>112</v>
      </c>
      <c r="B41" s="60" t="s">
        <v>9</v>
      </c>
      <c r="C41" s="60" t="s">
        <v>25</v>
      </c>
      <c r="D41" s="16" t="s">
        <v>21</v>
      </c>
      <c r="E41" s="33">
        <f>'Penny War Tally'!I81</f>
        <v>1.57</v>
      </c>
      <c r="F41" s="99">
        <f>'Penny War Tally'!K81</f>
        <v>-143</v>
      </c>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row>
    <row r="42" spans="1:210" s="3" customFormat="1" ht="12.75" customHeight="1">
      <c r="A42" s="4" t="s">
        <v>72</v>
      </c>
      <c r="B42" s="59" t="s">
        <v>151</v>
      </c>
      <c r="C42" s="59" t="s">
        <v>25</v>
      </c>
      <c r="D42" s="14" t="s">
        <v>20</v>
      </c>
      <c r="E42" s="32">
        <f>'Penny War Tally'!I83</f>
        <v>15.4</v>
      </c>
      <c r="F42" s="98">
        <f>'Penny War Tally'!K83</f>
        <v>1460</v>
      </c>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row>
    <row r="43" spans="1:210" ht="12.75" customHeight="1">
      <c r="A43" s="5" t="s">
        <v>73</v>
      </c>
      <c r="B43" s="60" t="s">
        <v>0</v>
      </c>
      <c r="C43" s="60" t="s">
        <v>27</v>
      </c>
      <c r="D43" s="16" t="s">
        <v>20</v>
      </c>
      <c r="E43" s="33">
        <f>'Penny War Tally'!I85</f>
        <v>7.8800000000000008</v>
      </c>
      <c r="F43" s="99">
        <f>'Penny War Tally'!K85</f>
        <v>358</v>
      </c>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row>
    <row r="44" spans="1:210" s="3" customFormat="1" ht="12.75" customHeight="1">
      <c r="A44" s="4" t="s">
        <v>74</v>
      </c>
      <c r="B44" s="59" t="s">
        <v>154</v>
      </c>
      <c r="C44" s="59" t="s">
        <v>25</v>
      </c>
      <c r="D44" s="14" t="s">
        <v>21</v>
      </c>
      <c r="E44" s="32">
        <f>'Penny War Tally'!I87</f>
        <v>3.1700000000000004</v>
      </c>
      <c r="F44" s="98">
        <f>'Penny War Tally'!K87</f>
        <v>227</v>
      </c>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row>
    <row r="45" spans="1:210" ht="12.75" customHeight="1">
      <c r="A45" s="5" t="s">
        <v>75</v>
      </c>
      <c r="B45" s="60" t="s">
        <v>152</v>
      </c>
      <c r="C45" s="60" t="s">
        <v>27</v>
      </c>
      <c r="D45" s="16" t="s">
        <v>20</v>
      </c>
      <c r="E45" s="33">
        <f>'Penny War Tally'!I89</f>
        <v>96.23</v>
      </c>
      <c r="F45" s="99">
        <f>'Penny War Tally'!K89</f>
        <v>9133</v>
      </c>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row>
    <row r="46" spans="1:210" s="3" customFormat="1" ht="12.75" customHeight="1">
      <c r="A46" s="4" t="s">
        <v>76</v>
      </c>
      <c r="B46" s="59" t="s">
        <v>157</v>
      </c>
      <c r="C46" s="59" t="s">
        <v>25</v>
      </c>
      <c r="D46" s="14" t="s">
        <v>20</v>
      </c>
      <c r="E46" s="32">
        <f>'Penny War Tally'!I91</f>
        <v>285.96999999999997</v>
      </c>
      <c r="F46" s="98">
        <f>'Penny War Tally'!K91</f>
        <v>23017</v>
      </c>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row>
    <row r="47" spans="1:210" ht="12.75" customHeight="1">
      <c r="A47" s="5" t="s">
        <v>77</v>
      </c>
      <c r="B47" s="60" t="s">
        <v>10</v>
      </c>
      <c r="C47" s="60" t="s">
        <v>25</v>
      </c>
      <c r="D47" s="16" t="s">
        <v>20</v>
      </c>
      <c r="E47" s="33">
        <f>'Penny War Tally'!I93</f>
        <v>0.28999999999999998</v>
      </c>
      <c r="F47" s="99">
        <f>'Penny War Tally'!K93</f>
        <v>28.999999999999996</v>
      </c>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row>
    <row r="48" spans="1:210" s="3" customFormat="1" ht="12.75" customHeight="1">
      <c r="A48" s="4" t="s">
        <v>78</v>
      </c>
      <c r="B48" s="59" t="s">
        <v>5</v>
      </c>
      <c r="C48" s="59" t="s">
        <v>27</v>
      </c>
      <c r="D48" s="14" t="s">
        <v>20</v>
      </c>
      <c r="E48" s="32">
        <f>'Penny War Tally'!I95</f>
        <v>3.4400000000000004</v>
      </c>
      <c r="F48" s="98">
        <f>'Penny War Tally'!K95</f>
        <v>14</v>
      </c>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row>
    <row r="49" spans="1:210" ht="12.75" customHeight="1">
      <c r="A49" s="5" t="s">
        <v>79</v>
      </c>
      <c r="B49" s="60" t="s">
        <v>0</v>
      </c>
      <c r="C49" s="60" t="s">
        <v>27</v>
      </c>
      <c r="D49" s="16" t="s">
        <v>20</v>
      </c>
      <c r="E49" s="33">
        <f>'Penny War Tally'!I97</f>
        <v>0.1</v>
      </c>
      <c r="F49" s="99">
        <f>'Penny War Tally'!K97</f>
        <v>-10</v>
      </c>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row>
    <row r="50" spans="1:210" s="3" customFormat="1" ht="12.75" customHeight="1">
      <c r="A50" s="4" t="s">
        <v>80</v>
      </c>
      <c r="B50" s="59" t="s">
        <v>159</v>
      </c>
      <c r="C50" s="59" t="s">
        <v>27</v>
      </c>
      <c r="D50" s="14" t="s">
        <v>18</v>
      </c>
      <c r="E50" s="32">
        <f>'Penny War Tally'!I99</f>
        <v>0</v>
      </c>
      <c r="F50" s="98">
        <f>'Penny War Tally'!K99</f>
        <v>0</v>
      </c>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row>
    <row r="51" spans="1:210" ht="12.75" customHeight="1">
      <c r="A51" s="5" t="s">
        <v>81</v>
      </c>
      <c r="B51" s="60" t="s">
        <v>11</v>
      </c>
      <c r="C51" s="60" t="s">
        <v>25</v>
      </c>
      <c r="D51" s="16" t="s">
        <v>20</v>
      </c>
      <c r="E51" s="33">
        <f>'Penny War Tally'!I101</f>
        <v>17.64</v>
      </c>
      <c r="F51" s="99">
        <f>'Penny War Tally'!K101</f>
        <v>-996</v>
      </c>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row>
    <row r="52" spans="1:210" s="3" customFormat="1" ht="12.75" customHeight="1">
      <c r="A52" s="4" t="s">
        <v>82</v>
      </c>
      <c r="B52" s="59" t="s">
        <v>159</v>
      </c>
      <c r="C52" s="59" t="s">
        <v>25</v>
      </c>
      <c r="D52" s="14" t="s">
        <v>22</v>
      </c>
      <c r="E52" s="32">
        <f>'Penny War Tally'!I103</f>
        <v>1.1100000000000001</v>
      </c>
      <c r="F52" s="98">
        <f>'Penny War Tally'!K103</f>
        <v>-109.00000000000001</v>
      </c>
      <c r="G52" s="50"/>
      <c r="H52" s="50"/>
      <c r="I52" s="2"/>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row>
    <row r="53" spans="1:210" ht="12.75" customHeight="1">
      <c r="A53" s="5" t="s">
        <v>96</v>
      </c>
      <c r="B53" s="60" t="s">
        <v>16</v>
      </c>
      <c r="C53" s="60" t="s">
        <v>27</v>
      </c>
      <c r="D53" s="16" t="s">
        <v>20</v>
      </c>
      <c r="E53" s="33">
        <f>'Penny War Tally'!I137</f>
        <v>26.28</v>
      </c>
      <c r="F53" s="99">
        <f>'Penny War Tally'!K137</f>
        <v>1378</v>
      </c>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row>
    <row r="54" spans="1:210" s="3" customFormat="1" ht="12.75" customHeight="1">
      <c r="A54" s="5" t="s">
        <v>83</v>
      </c>
      <c r="B54" s="60" t="s">
        <v>12</v>
      </c>
      <c r="C54" s="60" t="s">
        <v>25</v>
      </c>
      <c r="D54" s="16" t="s">
        <v>18</v>
      </c>
      <c r="E54" s="33">
        <f>'Penny War Tally'!I105</f>
        <v>0</v>
      </c>
      <c r="F54" s="99">
        <f>'Penny War Tally'!K105</f>
        <v>0</v>
      </c>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row>
    <row r="55" spans="1:210" ht="12.75" customHeight="1">
      <c r="A55" s="4" t="s">
        <v>84</v>
      </c>
      <c r="B55" s="59" t="s">
        <v>154</v>
      </c>
      <c r="C55" s="59" t="s">
        <v>25</v>
      </c>
      <c r="D55" s="14" t="s">
        <v>17</v>
      </c>
      <c r="E55" s="32">
        <f>'Penny War Tally'!I107</f>
        <v>12.6</v>
      </c>
      <c r="F55" s="98">
        <f>'Penny War Tally'!K107</f>
        <v>1240</v>
      </c>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row>
    <row r="56" spans="1:210" s="3" customFormat="1" ht="12.75" customHeight="1">
      <c r="A56" s="5" t="s">
        <v>102</v>
      </c>
      <c r="B56" s="60" t="s">
        <v>1</v>
      </c>
      <c r="C56" s="60" t="s">
        <v>25</v>
      </c>
      <c r="D56" s="16" t="s">
        <v>20</v>
      </c>
      <c r="E56" s="33">
        <f>'Penny War Tally'!I109</f>
        <v>6.3</v>
      </c>
      <c r="F56" s="99">
        <f>'Penny War Tally'!K109</f>
        <v>590</v>
      </c>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row>
    <row r="57" spans="1:210" ht="12.75" customHeight="1">
      <c r="A57" s="4" t="s">
        <v>109</v>
      </c>
      <c r="B57" s="59" t="s">
        <v>10</v>
      </c>
      <c r="C57" s="59" t="s">
        <v>25</v>
      </c>
      <c r="D57" s="14" t="s">
        <v>20</v>
      </c>
      <c r="E57" s="32">
        <f>'Penny War Tally'!I111</f>
        <v>5.09</v>
      </c>
      <c r="F57" s="98">
        <f>'Penny War Tally'!K111</f>
        <v>-501</v>
      </c>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row>
    <row r="58" spans="1:210" s="3" customFormat="1" ht="12.75" customHeight="1">
      <c r="A58" s="5" t="s">
        <v>85</v>
      </c>
      <c r="B58" s="60" t="s">
        <v>0</v>
      </c>
      <c r="C58" s="60" t="s">
        <v>25</v>
      </c>
      <c r="D58" s="16" t="s">
        <v>20</v>
      </c>
      <c r="E58" s="33">
        <f>'Penny War Tally'!I113</f>
        <v>592.59999999999991</v>
      </c>
      <c r="F58" s="99">
        <f>'Penny War Tally'!K113</f>
        <v>19020</v>
      </c>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row>
    <row r="59" spans="1:210" ht="12.75" customHeight="1">
      <c r="A59" s="4" t="s">
        <v>86</v>
      </c>
      <c r="B59" s="59" t="s">
        <v>13</v>
      </c>
      <c r="C59" s="59" t="s">
        <v>25</v>
      </c>
      <c r="D59" s="14" t="s">
        <v>20</v>
      </c>
      <c r="E59" s="32">
        <f>'Penny War Tally'!I115</f>
        <v>0.12000000000000001</v>
      </c>
      <c r="F59" s="98">
        <f>'Penny War Tally'!K115</f>
        <v>-8</v>
      </c>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row>
    <row r="60" spans="1:210" s="3" customFormat="1" ht="12.75" customHeight="1">
      <c r="A60" s="5" t="s">
        <v>87</v>
      </c>
      <c r="B60" s="60" t="s">
        <v>2</v>
      </c>
      <c r="C60" s="60" t="s">
        <v>27</v>
      </c>
      <c r="D60" s="16" t="s">
        <v>20</v>
      </c>
      <c r="E60" s="33">
        <f>'Penny War Tally'!I117</f>
        <v>28.02</v>
      </c>
      <c r="F60" s="99">
        <f>'Penny War Tally'!K117</f>
        <v>526</v>
      </c>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row>
    <row r="61" spans="1:210" ht="12.75" customHeight="1">
      <c r="A61" s="4" t="s">
        <v>88</v>
      </c>
      <c r="B61" s="59" t="s">
        <v>159</v>
      </c>
      <c r="C61" s="59" t="s">
        <v>25</v>
      </c>
      <c r="D61" s="14" t="s">
        <v>20</v>
      </c>
      <c r="E61" s="32">
        <f>'Penny War Tally'!I119</f>
        <v>0.13</v>
      </c>
      <c r="F61" s="98">
        <f>'Penny War Tally'!K119</f>
        <v>-7</v>
      </c>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row>
    <row r="62" spans="1:210" s="3" customFormat="1" ht="12.75" customHeight="1">
      <c r="A62" s="5" t="s">
        <v>100</v>
      </c>
      <c r="B62" s="60" t="s">
        <v>5</v>
      </c>
      <c r="C62" s="60" t="s">
        <v>27</v>
      </c>
      <c r="D62" s="16" t="s">
        <v>20</v>
      </c>
      <c r="E62" s="33">
        <f>'Penny War Tally'!I121</f>
        <v>55.87</v>
      </c>
      <c r="F62" s="99">
        <f>'Penny War Tally'!K121</f>
        <v>-303</v>
      </c>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row>
    <row r="63" spans="1:210" ht="12.75" customHeight="1">
      <c r="A63" s="4" t="s">
        <v>89</v>
      </c>
      <c r="B63" s="59" t="s">
        <v>0</v>
      </c>
      <c r="C63" s="59" t="s">
        <v>25</v>
      </c>
      <c r="D63" s="14" t="s">
        <v>20</v>
      </c>
      <c r="E63" s="32">
        <f>'Penny War Tally'!I123</f>
        <v>54.18</v>
      </c>
      <c r="F63" s="98">
        <f>'Penny War Tally'!K123</f>
        <v>-5352</v>
      </c>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row>
    <row r="64" spans="1:210" s="3" customFormat="1" ht="12.75" customHeight="1">
      <c r="A64" s="5" t="s">
        <v>90</v>
      </c>
      <c r="B64" s="60" t="s">
        <v>150</v>
      </c>
      <c r="C64" s="60" t="s">
        <v>25</v>
      </c>
      <c r="D64" s="16" t="s">
        <v>20</v>
      </c>
      <c r="E64" s="33">
        <f>'Penny War Tally'!I125</f>
        <v>0.61</v>
      </c>
      <c r="F64" s="99">
        <f>'Penny War Tally'!K125</f>
        <v>61</v>
      </c>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row>
    <row r="65" spans="1:210" ht="12.75" customHeight="1">
      <c r="A65" s="4" t="s">
        <v>91</v>
      </c>
      <c r="B65" s="59" t="s">
        <v>157</v>
      </c>
      <c r="C65" s="59" t="s">
        <v>27</v>
      </c>
      <c r="D65" s="14" t="s">
        <v>18</v>
      </c>
      <c r="E65" s="32">
        <f>'Penny War Tally'!I127</f>
        <v>0</v>
      </c>
      <c r="F65" s="98">
        <f>'Penny War Tally'!K127</f>
        <v>0</v>
      </c>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row>
    <row r="66" spans="1:210" s="3" customFormat="1" ht="12.75" customHeight="1">
      <c r="A66" s="5" t="s">
        <v>92</v>
      </c>
      <c r="B66" s="60" t="s">
        <v>14</v>
      </c>
      <c r="C66" s="60" t="s">
        <v>25</v>
      </c>
      <c r="D66" s="16" t="s">
        <v>20</v>
      </c>
      <c r="E66" s="33">
        <f>'Penny War Tally'!I129</f>
        <v>43.28</v>
      </c>
      <c r="F66" s="99">
        <f>'Penny War Tally'!K129</f>
        <v>1948.0000000000002</v>
      </c>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row>
    <row r="67" spans="1:210" ht="12.75" customHeight="1">
      <c r="A67" s="4" t="s">
        <v>93</v>
      </c>
      <c r="B67" s="59" t="s">
        <v>15</v>
      </c>
      <c r="C67" s="59" t="s">
        <v>25</v>
      </c>
      <c r="D67" s="14" t="s">
        <v>20</v>
      </c>
      <c r="E67" s="32">
        <f>'Penny War Tally'!I131</f>
        <v>7.4399999999999995</v>
      </c>
      <c r="F67" s="98">
        <f>'Penny War Tally'!K131</f>
        <v>-716</v>
      </c>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row>
    <row r="68" spans="1:210" s="3" customFormat="1" ht="12.75" customHeight="1">
      <c r="A68" s="5" t="s">
        <v>94</v>
      </c>
      <c r="B68" s="60" t="s">
        <v>10</v>
      </c>
      <c r="C68" s="60" t="s">
        <v>25</v>
      </c>
      <c r="D68" s="16" t="s">
        <v>20</v>
      </c>
      <c r="E68" s="33">
        <f>'Penny War Tally'!I133</f>
        <v>3.96</v>
      </c>
      <c r="F68" s="99">
        <f>'Penny War Tally'!K133</f>
        <v>226</v>
      </c>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row>
    <row r="69" spans="1:210" ht="12.75" customHeight="1">
      <c r="A69" s="4" t="s">
        <v>95</v>
      </c>
      <c r="B69" s="59" t="s">
        <v>156</v>
      </c>
      <c r="C69" s="59" t="s">
        <v>27</v>
      </c>
      <c r="D69" s="14" t="s">
        <v>20</v>
      </c>
      <c r="E69" s="32">
        <f>'Penny War Tally'!I135</f>
        <v>0.25</v>
      </c>
      <c r="F69" s="98">
        <f>'Penny War Tally'!K135</f>
        <v>-25</v>
      </c>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row>
    <row r="70" spans="1:210" s="3" customFormat="1" ht="12.75" customHeight="1">
      <c r="A70" s="4"/>
      <c r="B70" s="59"/>
      <c r="C70" s="59"/>
      <c r="D70" s="14"/>
      <c r="E70" s="32"/>
      <c r="F70" s="98"/>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row>
    <row r="71" spans="1:210" s="3" customFormat="1" ht="12.75" customHeight="1">
      <c r="A71" s="48"/>
      <c r="B71" s="61"/>
      <c r="C71" s="61"/>
      <c r="D71" s="49"/>
      <c r="E71" s="74"/>
      <c r="F71" s="10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row>
    <row r="72" spans="1:210" s="50" customFormat="1" ht="12.75" customHeight="1">
      <c r="A72" s="62"/>
      <c r="B72" s="63"/>
      <c r="C72" s="63"/>
      <c r="D72" s="64"/>
      <c r="E72" s="75"/>
      <c r="F72" s="100"/>
    </row>
    <row r="73" spans="1:210" ht="12.75" customHeight="1">
      <c r="A73" s="65"/>
      <c r="B73" s="66"/>
      <c r="C73" s="66"/>
      <c r="D73" s="67"/>
      <c r="E73" s="34"/>
      <c r="F73" s="101"/>
    </row>
  </sheetData>
  <sheetCalcPr fullCalcOnLoad="1"/>
  <autoFilter ref="A1:F73"/>
  <sortState ref="A2:F73">
    <sortCondition ref="A3:A73"/>
  </sortState>
  <phoneticPr fontId="1" type="noConversion"/>
  <pageMargins left="0.25" right="0.25" top="0.25" bottom="0.5" header="0.25" footer="0.5"/>
  <drawing r:id="rId1"/>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filterMode="1" enableFormatConditionsCalculation="0"/>
  <dimension ref="A1:HB74"/>
  <sheetViews>
    <sheetView zoomScale="125" workbookViewId="0">
      <pane ySplit="1" topLeftCell="A2" activePane="bottomLeft" state="frozen"/>
      <selection pane="bottomLeft" activeCell="G83" sqref="G83"/>
    </sheetView>
  </sheetViews>
  <sheetFormatPr baseColWidth="10" defaultColWidth="10.7109375" defaultRowHeight="12.75" customHeight="1"/>
  <cols>
    <col min="1" max="1" width="15.28515625" style="1" customWidth="1"/>
    <col min="2" max="3" width="8.28515625" style="11" customWidth="1"/>
    <col min="4" max="4" width="8.28515625" style="18" customWidth="1"/>
    <col min="5" max="6" width="8.28515625" style="2" customWidth="1"/>
    <col min="7" max="16384" width="10.7109375" style="2"/>
  </cols>
  <sheetData>
    <row r="1" spans="1:210" s="22" customFormat="1" ht="76" customHeight="1">
      <c r="A1" s="73" t="s">
        <v>101</v>
      </c>
      <c r="B1" s="21" t="s">
        <v>147</v>
      </c>
      <c r="C1" s="21" t="s">
        <v>23</v>
      </c>
      <c r="D1" s="68" t="s">
        <v>24</v>
      </c>
      <c r="E1" s="31" t="s">
        <v>29</v>
      </c>
      <c r="F1" s="37" t="s">
        <v>30</v>
      </c>
      <c r="G1" s="58"/>
      <c r="H1" s="80" t="s">
        <v>113</v>
      </c>
      <c r="I1" s="80">
        <f>'Penny War Tally'!I141</f>
        <v>3771.0600000000004</v>
      </c>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row>
    <row r="2" spans="1:210" s="3" customFormat="1" ht="13" hidden="1">
      <c r="A2" s="5" t="s">
        <v>111</v>
      </c>
      <c r="B2" s="60" t="s">
        <v>152</v>
      </c>
      <c r="C2" s="60" t="s">
        <v>25</v>
      </c>
      <c r="D2" s="16" t="s">
        <v>17</v>
      </c>
      <c r="E2" s="33">
        <f>'Penny War Tally'!I17</f>
        <v>869.58</v>
      </c>
      <c r="F2" s="99">
        <f>'Penny War Tally'!K17</f>
        <v>66038</v>
      </c>
      <c r="G2" s="50"/>
      <c r="H2" s="7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row>
    <row r="3" spans="1:210" ht="12.75" hidden="1" customHeight="1">
      <c r="A3" s="5" t="s">
        <v>127</v>
      </c>
      <c r="B3" s="60" t="s">
        <v>158</v>
      </c>
      <c r="C3" s="60" t="s">
        <v>25</v>
      </c>
      <c r="D3" s="16" t="s">
        <v>17</v>
      </c>
      <c r="E3" s="33">
        <f>'Penny War Tally'!I73</f>
        <v>751.31000000000006</v>
      </c>
      <c r="F3" s="99">
        <f>'Penny War Tally'!K73</f>
        <v>49611</v>
      </c>
      <c r="G3" s="50"/>
      <c r="H3" s="79"/>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row>
    <row r="4" spans="1:210" s="3" customFormat="1" ht="12.75" hidden="1" customHeight="1">
      <c r="A4" s="5" t="s">
        <v>85</v>
      </c>
      <c r="B4" s="60" t="s">
        <v>158</v>
      </c>
      <c r="C4" s="60" t="s">
        <v>25</v>
      </c>
      <c r="D4" s="16" t="s">
        <v>17</v>
      </c>
      <c r="E4" s="33">
        <f>'Penny War Tally'!I113</f>
        <v>592.59999999999991</v>
      </c>
      <c r="F4" s="99">
        <f>'Penny War Tally'!K113</f>
        <v>19020</v>
      </c>
      <c r="G4" s="50"/>
      <c r="H4" s="79"/>
      <c r="I4" s="77"/>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row>
    <row r="5" spans="1:210" ht="12.75" hidden="1" customHeight="1">
      <c r="A5" s="4" t="s">
        <v>76</v>
      </c>
      <c r="B5" s="59" t="s">
        <v>150</v>
      </c>
      <c r="C5" s="59" t="s">
        <v>25</v>
      </c>
      <c r="D5" s="14" t="s">
        <v>17</v>
      </c>
      <c r="E5" s="32">
        <f>'Penny War Tally'!I91</f>
        <v>285.96999999999997</v>
      </c>
      <c r="F5" s="98">
        <f>'Penny War Tally'!K91</f>
        <v>23017</v>
      </c>
      <c r="G5" s="50"/>
      <c r="H5" s="50"/>
      <c r="I5" s="78"/>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row>
    <row r="6" spans="1:210" s="3" customFormat="1" ht="12.75" hidden="1" customHeight="1">
      <c r="A6" s="5" t="s">
        <v>49</v>
      </c>
      <c r="B6" s="60" t="s">
        <v>152</v>
      </c>
      <c r="C6" s="60" t="s">
        <v>25</v>
      </c>
      <c r="D6" s="16" t="s">
        <v>17</v>
      </c>
      <c r="E6" s="33">
        <f>'Penny War Tally'!I49</f>
        <v>224.57</v>
      </c>
      <c r="F6" s="99">
        <f>'Penny War Tally'!K49</f>
        <v>15107</v>
      </c>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row>
    <row r="7" spans="1:210" ht="12.75" hidden="1" customHeight="1">
      <c r="A7" s="5" t="s">
        <v>34</v>
      </c>
      <c r="B7" s="60" t="s">
        <v>153</v>
      </c>
      <c r="C7" s="60" t="s">
        <v>25</v>
      </c>
      <c r="D7" s="16" t="s">
        <v>17</v>
      </c>
      <c r="E7" s="33">
        <f>'Penny War Tally'!I13</f>
        <v>163.01999999999998</v>
      </c>
      <c r="F7" s="99">
        <f>'Penny War Tally'!K13</f>
        <v>10531.999999999998</v>
      </c>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row>
    <row r="8" spans="1:210" s="3" customFormat="1" ht="12.75" hidden="1" customHeight="1">
      <c r="A8" s="5" t="s">
        <v>69</v>
      </c>
      <c r="B8" s="60" t="s">
        <v>7</v>
      </c>
      <c r="C8" s="60" t="s">
        <v>25</v>
      </c>
      <c r="D8" s="16" t="s">
        <v>17</v>
      </c>
      <c r="E8" s="33">
        <f>'Penny War Tally'!I69</f>
        <v>162.10000000000002</v>
      </c>
      <c r="F8" s="99">
        <f>'Penny War Tally'!K69</f>
        <v>5040.0000000000027</v>
      </c>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row>
    <row r="9" spans="1:210" ht="12.75" customHeight="1">
      <c r="A9" s="5" t="s">
        <v>75</v>
      </c>
      <c r="B9" s="60" t="s">
        <v>152</v>
      </c>
      <c r="C9" s="60" t="s">
        <v>27</v>
      </c>
      <c r="D9" s="16" t="s">
        <v>17</v>
      </c>
      <c r="E9" s="33">
        <f>'Penny War Tally'!I89</f>
        <v>96.23</v>
      </c>
      <c r="F9" s="99">
        <f>'Penny War Tally'!K89</f>
        <v>9133</v>
      </c>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row>
    <row r="10" spans="1:210" s="3" customFormat="1" ht="12.75" hidden="1" customHeight="1">
      <c r="A10" s="4" t="s">
        <v>126</v>
      </c>
      <c r="B10" s="59" t="s">
        <v>150</v>
      </c>
      <c r="C10" s="59" t="s">
        <v>25</v>
      </c>
      <c r="D10" s="14" t="s">
        <v>17</v>
      </c>
      <c r="E10" s="32">
        <f>'Penny War Tally'!I47</f>
        <v>82.05</v>
      </c>
      <c r="F10" s="98">
        <f>'Penny War Tally'!K47</f>
        <v>7345</v>
      </c>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row>
    <row r="11" spans="1:210" ht="12.75" customHeight="1">
      <c r="A11" s="5" t="s">
        <v>100</v>
      </c>
      <c r="B11" s="60" t="s">
        <v>156</v>
      </c>
      <c r="C11" s="60" t="s">
        <v>27</v>
      </c>
      <c r="D11" s="16" t="s">
        <v>17</v>
      </c>
      <c r="E11" s="33">
        <f>'Penny War Tally'!I121</f>
        <v>55.87</v>
      </c>
      <c r="F11" s="99">
        <f>'Penny War Tally'!K121</f>
        <v>-303</v>
      </c>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row>
    <row r="12" spans="1:210" s="3" customFormat="1" ht="12.75" hidden="1" customHeight="1">
      <c r="A12" s="4" t="s">
        <v>89</v>
      </c>
      <c r="B12" s="59" t="s">
        <v>158</v>
      </c>
      <c r="C12" s="59" t="s">
        <v>25</v>
      </c>
      <c r="D12" s="14" t="s">
        <v>17</v>
      </c>
      <c r="E12" s="32">
        <f>'Penny War Tally'!I123</f>
        <v>54.18</v>
      </c>
      <c r="F12" s="98">
        <f>'Penny War Tally'!K123</f>
        <v>-5352</v>
      </c>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row>
    <row r="13" spans="1:210" ht="12.75" hidden="1" customHeight="1">
      <c r="A13" s="5" t="s">
        <v>92</v>
      </c>
      <c r="B13" s="60" t="s">
        <v>7</v>
      </c>
      <c r="C13" s="60" t="s">
        <v>25</v>
      </c>
      <c r="D13" s="16" t="s">
        <v>17</v>
      </c>
      <c r="E13" s="33">
        <f>'Penny War Tally'!I129</f>
        <v>43.28</v>
      </c>
      <c r="F13" s="99">
        <f>'Penny War Tally'!K129</f>
        <v>1948.0000000000002</v>
      </c>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row>
    <row r="14" spans="1:210" s="3" customFormat="1" ht="12.75" hidden="1" customHeight="1">
      <c r="A14" s="5" t="s">
        <v>53</v>
      </c>
      <c r="B14" s="60" t="s">
        <v>149</v>
      </c>
      <c r="C14" s="60" t="s">
        <v>25</v>
      </c>
      <c r="D14" s="16" t="s">
        <v>17</v>
      </c>
      <c r="E14" s="33">
        <f>'Penny War Tally'!I61</f>
        <v>41.94</v>
      </c>
      <c r="F14" s="99">
        <f>'Penny War Tally'!K61</f>
        <v>3944</v>
      </c>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row>
    <row r="15" spans="1:210" ht="12.75" hidden="1" customHeight="1">
      <c r="A15" s="4" t="s">
        <v>35</v>
      </c>
      <c r="B15" s="59" t="s">
        <v>155</v>
      </c>
      <c r="C15" s="59" t="s">
        <v>25</v>
      </c>
      <c r="D15" s="14" t="s">
        <v>17</v>
      </c>
      <c r="E15" s="32">
        <f>'Penny War Tally'!I19</f>
        <v>40.409999999999997</v>
      </c>
      <c r="F15" s="98">
        <f>'Penny War Tally'!K19</f>
        <v>-3668.9999999999995</v>
      </c>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row>
    <row r="16" spans="1:210" s="3" customFormat="1" ht="12.75" hidden="1" customHeight="1">
      <c r="A16" s="4" t="s">
        <v>70</v>
      </c>
      <c r="B16" s="59" t="s">
        <v>155</v>
      </c>
      <c r="C16" s="59" t="s">
        <v>25</v>
      </c>
      <c r="D16" s="14" t="s">
        <v>17</v>
      </c>
      <c r="E16" s="32">
        <f>'Penny War Tally'!I71</f>
        <v>36.96</v>
      </c>
      <c r="F16" s="98">
        <f>'Penny War Tally'!K71</f>
        <v>3426</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row>
    <row r="17" spans="1:210" ht="12.75" hidden="1" customHeight="1">
      <c r="A17" s="4" t="s">
        <v>123</v>
      </c>
      <c r="B17" s="59" t="s">
        <v>149</v>
      </c>
      <c r="C17" s="59" t="s">
        <v>25</v>
      </c>
      <c r="D17" s="14" t="s">
        <v>17</v>
      </c>
      <c r="E17" s="32">
        <f>'Penny War Tally'!I3</f>
        <v>36.28</v>
      </c>
      <c r="F17" s="98">
        <f>'Penny War Tally'!K3</f>
        <v>3628</v>
      </c>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row>
    <row r="18" spans="1:210" s="3" customFormat="1" ht="12.75" customHeight="1">
      <c r="A18" s="5" t="s">
        <v>87</v>
      </c>
      <c r="B18" s="60" t="s">
        <v>152</v>
      </c>
      <c r="C18" s="60" t="s">
        <v>27</v>
      </c>
      <c r="D18" s="16" t="s">
        <v>17</v>
      </c>
      <c r="E18" s="33">
        <f>'Penny War Tally'!I117</f>
        <v>28.02</v>
      </c>
      <c r="F18" s="99">
        <f>'Penny War Tally'!K117</f>
        <v>526</v>
      </c>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row>
    <row r="19" spans="1:210" ht="12.75" hidden="1" customHeight="1">
      <c r="A19" s="5" t="s">
        <v>46</v>
      </c>
      <c r="B19" s="60" t="s">
        <v>155</v>
      </c>
      <c r="C19" s="60" t="s">
        <v>25</v>
      </c>
      <c r="D19" s="16" t="s">
        <v>17</v>
      </c>
      <c r="E19" s="33">
        <f>'Penny War Tally'!I41</f>
        <v>26.46</v>
      </c>
      <c r="F19" s="99">
        <f>'Penny War Tally'!K41</f>
        <v>-2644</v>
      </c>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row>
    <row r="20" spans="1:210" s="3" customFormat="1" ht="12.75" customHeight="1">
      <c r="A20" s="5" t="s">
        <v>96</v>
      </c>
      <c r="B20" s="60" t="s">
        <v>16</v>
      </c>
      <c r="C20" s="60" t="s">
        <v>27</v>
      </c>
      <c r="D20" s="16" t="s">
        <v>17</v>
      </c>
      <c r="E20" s="33">
        <f>'Penny War Tally'!I137</f>
        <v>26.28</v>
      </c>
      <c r="F20" s="99">
        <f>'Penny War Tally'!K137</f>
        <v>1378</v>
      </c>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row>
    <row r="21" spans="1:210" ht="12.75" hidden="1" customHeight="1">
      <c r="A21" s="5" t="s">
        <v>40</v>
      </c>
      <c r="B21" s="60" t="s">
        <v>149</v>
      </c>
      <c r="C21" s="60" t="s">
        <v>25</v>
      </c>
      <c r="D21" s="16" t="s">
        <v>17</v>
      </c>
      <c r="E21" s="33">
        <f>'Penny War Tally'!I29</f>
        <v>21.84</v>
      </c>
      <c r="F21" s="99">
        <f>'Penny War Tally'!K29</f>
        <v>1934</v>
      </c>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row>
    <row r="22" spans="1:210" s="3" customFormat="1" ht="12.75" hidden="1" customHeight="1">
      <c r="A22" s="5" t="s">
        <v>81</v>
      </c>
      <c r="B22" s="60" t="s">
        <v>152</v>
      </c>
      <c r="C22" s="60" t="s">
        <v>25</v>
      </c>
      <c r="D22" s="16" t="s">
        <v>17</v>
      </c>
      <c r="E22" s="33">
        <f>'Penny War Tally'!I101</f>
        <v>17.64</v>
      </c>
      <c r="F22" s="99">
        <f>'Penny War Tally'!K101</f>
        <v>-996</v>
      </c>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row>
    <row r="23" spans="1:210" ht="12.75" hidden="1" customHeight="1">
      <c r="A23" s="4" t="s">
        <v>72</v>
      </c>
      <c r="B23" s="59" t="s">
        <v>151</v>
      </c>
      <c r="C23" s="59" t="s">
        <v>25</v>
      </c>
      <c r="D23" s="14" t="s">
        <v>17</v>
      </c>
      <c r="E23" s="32">
        <f>'Penny War Tally'!I83</f>
        <v>15.4</v>
      </c>
      <c r="F23" s="98">
        <f>'Penny War Tally'!K83</f>
        <v>1460</v>
      </c>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row>
    <row r="24" spans="1:210" s="3" customFormat="1" ht="12.75" hidden="1" customHeight="1">
      <c r="A24" s="4" t="s">
        <v>84</v>
      </c>
      <c r="B24" s="59" t="s">
        <v>150</v>
      </c>
      <c r="C24" s="59" t="s">
        <v>25</v>
      </c>
      <c r="D24" s="14" t="s">
        <v>17</v>
      </c>
      <c r="E24" s="32">
        <f>'Penny War Tally'!I107</f>
        <v>12.6</v>
      </c>
      <c r="F24" s="98">
        <f>'Penny War Tally'!K107</f>
        <v>1240</v>
      </c>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row>
    <row r="25" spans="1:210" ht="12.75" hidden="1" customHeight="1">
      <c r="A25" s="4" t="s">
        <v>106</v>
      </c>
      <c r="B25" s="59" t="s">
        <v>150</v>
      </c>
      <c r="C25" s="59" t="s">
        <v>25</v>
      </c>
      <c r="D25" s="14" t="s">
        <v>17</v>
      </c>
      <c r="E25" s="32">
        <f>'Penny War Tally'!I15</f>
        <v>11.89</v>
      </c>
      <c r="F25" s="98">
        <f>'Penny War Tally'!K15</f>
        <v>1189</v>
      </c>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row>
    <row r="26" spans="1:210" s="3" customFormat="1" ht="12.75" hidden="1" customHeight="1">
      <c r="A26" s="4" t="s">
        <v>45</v>
      </c>
      <c r="B26" s="59" t="s">
        <v>151</v>
      </c>
      <c r="C26" s="59" t="s">
        <v>25</v>
      </c>
      <c r="D26" s="14" t="s">
        <v>17</v>
      </c>
      <c r="E26" s="32">
        <f>'Penny War Tally'!I39</f>
        <v>8.85</v>
      </c>
      <c r="F26" s="98">
        <f>'Penny War Tally'!K39</f>
        <v>-475</v>
      </c>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row>
    <row r="27" spans="1:210" ht="12.75" customHeight="1">
      <c r="A27" s="5" t="s">
        <v>73</v>
      </c>
      <c r="B27" s="60" t="s">
        <v>158</v>
      </c>
      <c r="C27" s="60" t="s">
        <v>27</v>
      </c>
      <c r="D27" s="16" t="s">
        <v>17</v>
      </c>
      <c r="E27" s="33">
        <f>'Penny War Tally'!I85</f>
        <v>7.8800000000000008</v>
      </c>
      <c r="F27" s="99">
        <f>'Penny War Tally'!K85</f>
        <v>358</v>
      </c>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row>
    <row r="28" spans="1:210" s="3" customFormat="1" ht="12.75" hidden="1" customHeight="1">
      <c r="A28" s="4" t="s">
        <v>93</v>
      </c>
      <c r="B28" s="59" t="s">
        <v>158</v>
      </c>
      <c r="C28" s="59" t="s">
        <v>25</v>
      </c>
      <c r="D28" s="14" t="s">
        <v>17</v>
      </c>
      <c r="E28" s="32">
        <f>'Penny War Tally'!I131</f>
        <v>7.4399999999999995</v>
      </c>
      <c r="F28" s="98">
        <f>'Penny War Tally'!K131</f>
        <v>-716</v>
      </c>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row>
    <row r="29" spans="1:210" ht="12.75" hidden="1" customHeight="1">
      <c r="A29" s="4" t="s">
        <v>104</v>
      </c>
      <c r="B29" s="59" t="s">
        <v>150</v>
      </c>
      <c r="C29" s="59" t="s">
        <v>25</v>
      </c>
      <c r="D29" s="14" t="s">
        <v>17</v>
      </c>
      <c r="E29" s="32">
        <f>'Penny War Tally'!I67</f>
        <v>6.68</v>
      </c>
      <c r="F29" s="98">
        <f>'Penny War Tally'!K67</f>
        <v>-402</v>
      </c>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row>
    <row r="30" spans="1:210" s="3" customFormat="1" ht="12.75" hidden="1" customHeight="1">
      <c r="A30" s="5" t="s">
        <v>102</v>
      </c>
      <c r="B30" s="60" t="s">
        <v>151</v>
      </c>
      <c r="C30" s="60" t="s">
        <v>25</v>
      </c>
      <c r="D30" s="16" t="s">
        <v>17</v>
      </c>
      <c r="E30" s="33">
        <f>'Penny War Tally'!I109</f>
        <v>6.3</v>
      </c>
      <c r="F30" s="99">
        <f>'Penny War Tally'!K109</f>
        <v>590</v>
      </c>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row>
    <row r="31" spans="1:210" ht="12.75" hidden="1" customHeight="1">
      <c r="A31" s="4" t="s">
        <v>71</v>
      </c>
      <c r="B31" s="59" t="s">
        <v>152</v>
      </c>
      <c r="C31" s="59" t="s">
        <v>25</v>
      </c>
      <c r="D31" s="14" t="s">
        <v>17</v>
      </c>
      <c r="E31" s="32">
        <f>'Penny War Tally'!I75</f>
        <v>5.75</v>
      </c>
      <c r="F31" s="98">
        <f>'Penny War Tally'!K75</f>
        <v>525</v>
      </c>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row>
    <row r="32" spans="1:210" s="3" customFormat="1" ht="12.75" hidden="1" customHeight="1">
      <c r="A32" s="4" t="s">
        <v>109</v>
      </c>
      <c r="B32" s="59" t="s">
        <v>149</v>
      </c>
      <c r="C32" s="59" t="s">
        <v>25</v>
      </c>
      <c r="D32" s="14" t="s">
        <v>17</v>
      </c>
      <c r="E32" s="32">
        <f>'Penny War Tally'!I111</f>
        <v>5.09</v>
      </c>
      <c r="F32" s="98">
        <f>'Penny War Tally'!K111</f>
        <v>-501</v>
      </c>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row>
    <row r="33" spans="1:210" ht="12.75" hidden="1" customHeight="1">
      <c r="A33" s="5" t="s">
        <v>94</v>
      </c>
      <c r="B33" s="60" t="s">
        <v>149</v>
      </c>
      <c r="C33" s="60" t="s">
        <v>25</v>
      </c>
      <c r="D33" s="16" t="s">
        <v>17</v>
      </c>
      <c r="E33" s="33">
        <f>'Penny War Tally'!I133</f>
        <v>3.96</v>
      </c>
      <c r="F33" s="99">
        <f>'Penny War Tally'!K133</f>
        <v>226</v>
      </c>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row>
    <row r="34" spans="1:210" s="3" customFormat="1" ht="12.75" hidden="1" customHeight="1">
      <c r="A34" s="4" t="s">
        <v>107</v>
      </c>
      <c r="B34" s="59" t="s">
        <v>150</v>
      </c>
      <c r="C34" s="59" t="s">
        <v>25</v>
      </c>
      <c r="D34" s="14" t="s">
        <v>17</v>
      </c>
      <c r="E34" s="32">
        <f>'Penny War Tally'!I79</f>
        <v>3.55</v>
      </c>
      <c r="F34" s="98">
        <f>'Penny War Tally'!K79</f>
        <v>75</v>
      </c>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row>
    <row r="35" spans="1:210" ht="12.75" customHeight="1">
      <c r="A35" s="4" t="s">
        <v>78</v>
      </c>
      <c r="B35" s="59" t="s">
        <v>156</v>
      </c>
      <c r="C35" s="59" t="s">
        <v>27</v>
      </c>
      <c r="D35" s="14" t="s">
        <v>17</v>
      </c>
      <c r="E35" s="32">
        <f>'Penny War Tally'!I95</f>
        <v>3.4400000000000004</v>
      </c>
      <c r="F35" s="98">
        <f>'Penny War Tally'!K95</f>
        <v>14</v>
      </c>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row>
    <row r="36" spans="1:210" s="3" customFormat="1" ht="12.75" hidden="1" customHeight="1">
      <c r="A36" s="4" t="s">
        <v>74</v>
      </c>
      <c r="B36" s="59" t="s">
        <v>150</v>
      </c>
      <c r="C36" s="59" t="s">
        <v>25</v>
      </c>
      <c r="D36" s="14" t="s">
        <v>17</v>
      </c>
      <c r="E36" s="32">
        <f>'Penny War Tally'!I87</f>
        <v>3.1700000000000004</v>
      </c>
      <c r="F36" s="98">
        <f>'Penny War Tally'!K87</f>
        <v>227</v>
      </c>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row>
    <row r="37" spans="1:210" ht="12.75" customHeight="1">
      <c r="A37" s="4" t="s">
        <v>54</v>
      </c>
      <c r="B37" s="59" t="s">
        <v>149</v>
      </c>
      <c r="C37" s="59" t="s">
        <v>27</v>
      </c>
      <c r="D37" s="14" t="s">
        <v>17</v>
      </c>
      <c r="E37" s="32">
        <f>'Penny War Tally'!I63</f>
        <v>2.0499999999999998</v>
      </c>
      <c r="F37" s="98">
        <f>'Penny War Tally'!K63</f>
        <v>-175</v>
      </c>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row>
    <row r="38" spans="1:210" s="3" customFormat="1" ht="12.75" hidden="1" customHeight="1">
      <c r="A38" s="5" t="s">
        <v>112</v>
      </c>
      <c r="B38" s="60" t="s">
        <v>158</v>
      </c>
      <c r="C38" s="60" t="s">
        <v>25</v>
      </c>
      <c r="D38" s="16" t="s">
        <v>17</v>
      </c>
      <c r="E38" s="33">
        <f>'Penny War Tally'!I81</f>
        <v>1.57</v>
      </c>
      <c r="F38" s="99">
        <f>'Penny War Tally'!K81</f>
        <v>-143</v>
      </c>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row>
    <row r="39" spans="1:210" ht="12.75" hidden="1" customHeight="1">
      <c r="A39" s="5" t="s">
        <v>38</v>
      </c>
      <c r="B39" s="60" t="s">
        <v>158</v>
      </c>
      <c r="C39" s="60" t="s">
        <v>25</v>
      </c>
      <c r="D39" s="16" t="s">
        <v>17</v>
      </c>
      <c r="E39" s="33">
        <f>'Penny War Tally'!I25</f>
        <v>1.27</v>
      </c>
      <c r="F39" s="99">
        <f>'Penny War Tally'!K25</f>
        <v>127</v>
      </c>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row>
    <row r="40" spans="1:210" s="3" customFormat="1" ht="12.75" customHeight="1">
      <c r="A40" s="5" t="s">
        <v>42</v>
      </c>
      <c r="B40" s="60" t="s">
        <v>148</v>
      </c>
      <c r="C40" s="60" t="s">
        <v>27</v>
      </c>
      <c r="D40" s="16" t="s">
        <v>17</v>
      </c>
      <c r="E40" s="33">
        <f>'Penny War Tally'!I33</f>
        <v>1.25</v>
      </c>
      <c r="F40" s="99">
        <f>'Penny War Tally'!K33</f>
        <v>-125</v>
      </c>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row>
    <row r="41" spans="1:210" ht="12.75" customHeight="1">
      <c r="A41" s="5" t="s">
        <v>36</v>
      </c>
      <c r="B41" s="60" t="s">
        <v>156</v>
      </c>
      <c r="C41" s="60" t="s">
        <v>27</v>
      </c>
      <c r="D41" s="16" t="s">
        <v>17</v>
      </c>
      <c r="E41" s="33">
        <f>'Penny War Tally'!I21</f>
        <v>1.22</v>
      </c>
      <c r="F41" s="99">
        <f>'Penny War Tally'!K21</f>
        <v>-118</v>
      </c>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row>
    <row r="42" spans="1:210" s="3" customFormat="1" ht="12.75" hidden="1" customHeight="1">
      <c r="A42" s="4" t="s">
        <v>82</v>
      </c>
      <c r="B42" s="59" t="s">
        <v>149</v>
      </c>
      <c r="C42" s="59" t="s">
        <v>25</v>
      </c>
      <c r="D42" s="14" t="s">
        <v>17</v>
      </c>
      <c r="E42" s="32">
        <f>'Penny War Tally'!I103</f>
        <v>1.1100000000000001</v>
      </c>
      <c r="F42" s="98">
        <f>'Penny War Tally'!K103</f>
        <v>-109.00000000000001</v>
      </c>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row>
    <row r="43" spans="1:210" ht="12.75" hidden="1" customHeight="1">
      <c r="A43" s="4" t="s">
        <v>52</v>
      </c>
      <c r="B43" s="59" t="s">
        <v>156</v>
      </c>
      <c r="C43" s="59" t="s">
        <v>25</v>
      </c>
      <c r="D43" s="14" t="s">
        <v>17</v>
      </c>
      <c r="E43" s="32">
        <f>'Penny War Tally'!I55</f>
        <v>0.71</v>
      </c>
      <c r="F43" s="98">
        <f>'Penny War Tally'!K55</f>
        <v>1</v>
      </c>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row>
    <row r="44" spans="1:210" s="3" customFormat="1" ht="12.75" hidden="1" customHeight="1">
      <c r="A44" s="5" t="s">
        <v>90</v>
      </c>
      <c r="B44" s="60" t="s">
        <v>150</v>
      </c>
      <c r="C44" s="60" t="s">
        <v>25</v>
      </c>
      <c r="D44" s="16" t="s">
        <v>17</v>
      </c>
      <c r="E44" s="33">
        <f>'Penny War Tally'!I125</f>
        <v>0.61</v>
      </c>
      <c r="F44" s="99">
        <f>'Penny War Tally'!K125</f>
        <v>61</v>
      </c>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row>
    <row r="45" spans="1:210" ht="12.75" customHeight="1">
      <c r="A45" s="4" t="s">
        <v>41</v>
      </c>
      <c r="B45" s="59" t="s">
        <v>156</v>
      </c>
      <c r="C45" s="59" t="s">
        <v>27</v>
      </c>
      <c r="D45" s="14" t="s">
        <v>17</v>
      </c>
      <c r="E45" s="32">
        <f>'Penny War Tally'!I31</f>
        <v>0.5</v>
      </c>
      <c r="F45" s="98">
        <f>'Penny War Tally'!K31</f>
        <v>50</v>
      </c>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row>
    <row r="46" spans="1:210" s="3" customFormat="1" ht="12.75" customHeight="1">
      <c r="A46" s="5" t="s">
        <v>44</v>
      </c>
      <c r="B46" s="60" t="s">
        <v>158</v>
      </c>
      <c r="C46" s="60" t="s">
        <v>27</v>
      </c>
      <c r="D46" s="16" t="s">
        <v>17</v>
      </c>
      <c r="E46" s="33">
        <f>'Penny War Tally'!I37</f>
        <v>0.35</v>
      </c>
      <c r="F46" s="99">
        <f>'Penny War Tally'!K37</f>
        <v>-35</v>
      </c>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row>
    <row r="47" spans="1:210" ht="12.75" customHeight="1">
      <c r="A47" s="4" t="s">
        <v>108</v>
      </c>
      <c r="B47" s="59" t="s">
        <v>150</v>
      </c>
      <c r="C47" s="59" t="s">
        <v>27</v>
      </c>
      <c r="D47" s="14" t="s">
        <v>17</v>
      </c>
      <c r="E47" s="32">
        <f>'Penny War Tally'!I59</f>
        <v>0.3</v>
      </c>
      <c r="F47" s="98">
        <f>'Penny War Tally'!K59</f>
        <v>-30</v>
      </c>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row>
    <row r="48" spans="1:210" s="3" customFormat="1" ht="12.75" hidden="1" customHeight="1">
      <c r="A48" s="5" t="s">
        <v>77</v>
      </c>
      <c r="B48" s="60" t="s">
        <v>149</v>
      </c>
      <c r="C48" s="60" t="s">
        <v>25</v>
      </c>
      <c r="D48" s="16" t="s">
        <v>17</v>
      </c>
      <c r="E48" s="33">
        <f>'Penny War Tally'!I93</f>
        <v>0.28999999999999998</v>
      </c>
      <c r="F48" s="99">
        <f>'Penny War Tally'!K93</f>
        <v>28.999999999999996</v>
      </c>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row>
    <row r="49" spans="1:210" ht="12.75" hidden="1" customHeight="1">
      <c r="A49" s="4" t="s">
        <v>50</v>
      </c>
      <c r="B49" s="59" t="s">
        <v>155</v>
      </c>
      <c r="C49" s="59" t="s">
        <v>25</v>
      </c>
      <c r="D49" s="14" t="s">
        <v>17</v>
      </c>
      <c r="E49" s="32">
        <f>'Penny War Tally'!I51</f>
        <v>0.26</v>
      </c>
      <c r="F49" s="98">
        <f>'Penny War Tally'!K51</f>
        <v>26</v>
      </c>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row>
    <row r="50" spans="1:210" s="3" customFormat="1" ht="12.75" customHeight="1">
      <c r="A50" s="4" t="s">
        <v>95</v>
      </c>
      <c r="B50" s="59" t="s">
        <v>156</v>
      </c>
      <c r="C50" s="59" t="s">
        <v>27</v>
      </c>
      <c r="D50" s="14" t="s">
        <v>17</v>
      </c>
      <c r="E50" s="32">
        <f>'Penny War Tally'!I135</f>
        <v>0.25</v>
      </c>
      <c r="F50" s="98">
        <f>'Penny War Tally'!K135</f>
        <v>-25</v>
      </c>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row>
    <row r="51" spans="1:210" ht="12.75" hidden="1" customHeight="1">
      <c r="A51" s="4" t="s">
        <v>88</v>
      </c>
      <c r="B51" s="59" t="s">
        <v>149</v>
      </c>
      <c r="C51" s="59" t="s">
        <v>25</v>
      </c>
      <c r="D51" s="14" t="s">
        <v>17</v>
      </c>
      <c r="E51" s="32">
        <f>'Penny War Tally'!I119</f>
        <v>0.13</v>
      </c>
      <c r="F51" s="98">
        <f>'Penny War Tally'!K119</f>
        <v>-7</v>
      </c>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row>
    <row r="52" spans="1:210" s="3" customFormat="1" ht="12.75" hidden="1" customHeight="1">
      <c r="A52" s="4" t="s">
        <v>86</v>
      </c>
      <c r="B52" s="59" t="s">
        <v>7</v>
      </c>
      <c r="C52" s="59" t="s">
        <v>25</v>
      </c>
      <c r="D52" s="14" t="s">
        <v>17</v>
      </c>
      <c r="E52" s="32">
        <f>'Penny War Tally'!I115</f>
        <v>0.12000000000000001</v>
      </c>
      <c r="F52" s="98">
        <f>'Penny War Tally'!K115</f>
        <v>-8</v>
      </c>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row>
    <row r="53" spans="1:210" ht="12.75" hidden="1" customHeight="1">
      <c r="A53" s="4" t="s">
        <v>37</v>
      </c>
      <c r="B53" s="59" t="s">
        <v>150</v>
      </c>
      <c r="C53" s="59" t="s">
        <v>25</v>
      </c>
      <c r="D53" s="14" t="s">
        <v>17</v>
      </c>
      <c r="E53" s="32">
        <f>'Penny War Tally'!I23</f>
        <v>0.1</v>
      </c>
      <c r="F53" s="98">
        <f>'Penny War Tally'!K23</f>
        <v>-10</v>
      </c>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row>
    <row r="54" spans="1:210" s="3" customFormat="1" ht="12.75" customHeight="1">
      <c r="A54" s="5" t="s">
        <v>79</v>
      </c>
      <c r="B54" s="60" t="s">
        <v>158</v>
      </c>
      <c r="C54" s="60" t="s">
        <v>27</v>
      </c>
      <c r="D54" s="16" t="s">
        <v>17</v>
      </c>
      <c r="E54" s="33">
        <f>'Penny War Tally'!I97</f>
        <v>0.1</v>
      </c>
      <c r="F54" s="99">
        <f>'Penny War Tally'!K97</f>
        <v>-10</v>
      </c>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row>
    <row r="55" spans="1:210" ht="12.75" hidden="1" customHeight="1">
      <c r="A55" s="5" t="s">
        <v>48</v>
      </c>
      <c r="B55" s="60" t="s">
        <v>158</v>
      </c>
      <c r="C55" s="60" t="s">
        <v>25</v>
      </c>
      <c r="D55" s="16" t="s">
        <v>17</v>
      </c>
      <c r="E55" s="33">
        <f>'Penny War Tally'!I45</f>
        <v>0.1</v>
      </c>
      <c r="F55" s="99">
        <f>'Penny War Tally'!K45</f>
        <v>-10</v>
      </c>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row>
    <row r="56" spans="1:210" s="3" customFormat="1" ht="12.75" hidden="1" customHeight="1">
      <c r="A56" s="5" t="s">
        <v>51</v>
      </c>
      <c r="B56" s="60" t="s">
        <v>148</v>
      </c>
      <c r="C56" s="60" t="s">
        <v>25</v>
      </c>
      <c r="D56" s="16" t="s">
        <v>17</v>
      </c>
      <c r="E56" s="33">
        <f>'Penny War Tally'!I53</f>
        <v>6.9999999999999993E-2</v>
      </c>
      <c r="F56" s="99">
        <f>'Penny War Tally'!K53</f>
        <v>6.9999999999999991</v>
      </c>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row>
    <row r="57" spans="1:210" ht="12.75" customHeight="1">
      <c r="A57" s="4" t="s">
        <v>47</v>
      </c>
      <c r="B57" s="59" t="s">
        <v>156</v>
      </c>
      <c r="C57" s="59" t="s">
        <v>27</v>
      </c>
      <c r="D57" s="14" t="s">
        <v>17</v>
      </c>
      <c r="E57" s="32">
        <f>'Penny War Tally'!I43</f>
        <v>6.0000000000000005E-2</v>
      </c>
      <c r="F57" s="98">
        <f>'Penny War Tally'!K43</f>
        <v>-4</v>
      </c>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row>
    <row r="58" spans="1:210" s="3" customFormat="1" ht="12.75" hidden="1" customHeight="1">
      <c r="A58" s="5" t="s">
        <v>128</v>
      </c>
      <c r="B58" s="60" t="s">
        <v>152</v>
      </c>
      <c r="C58" s="60" t="s">
        <v>25</v>
      </c>
      <c r="D58" s="16" t="s">
        <v>17</v>
      </c>
      <c r="E58" s="33">
        <f>'Penny War Tally'!I77</f>
        <v>0.04</v>
      </c>
      <c r="F58" s="99">
        <f>'Penny War Tally'!K77</f>
        <v>4</v>
      </c>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row>
    <row r="59" spans="1:210" ht="12.75" hidden="1" customHeight="1">
      <c r="A59" s="4" t="s">
        <v>43</v>
      </c>
      <c r="B59" s="59" t="s">
        <v>149</v>
      </c>
      <c r="C59" s="59" t="s">
        <v>25</v>
      </c>
      <c r="D59" s="14" t="s">
        <v>17</v>
      </c>
      <c r="E59" s="32">
        <f>'Penny War Tally'!I35</f>
        <v>0.01</v>
      </c>
      <c r="F59" s="98">
        <f>'Penny War Tally'!K35</f>
        <v>1</v>
      </c>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row>
    <row r="60" spans="1:210" s="3" customFormat="1" ht="12.75" customHeight="1">
      <c r="A60" s="5" t="s">
        <v>103</v>
      </c>
      <c r="B60" s="60" t="s">
        <v>156</v>
      </c>
      <c r="C60" s="60" t="s">
        <v>27</v>
      </c>
      <c r="D60" s="16" t="s">
        <v>18</v>
      </c>
      <c r="E60" s="33">
        <f>'Penny War Tally'!I57</f>
        <v>0</v>
      </c>
      <c r="F60" s="99">
        <f>'Penny War Tally'!K57</f>
        <v>0</v>
      </c>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row>
    <row r="61" spans="1:210" ht="12.75" hidden="1" customHeight="1">
      <c r="A61" s="4" t="s">
        <v>33</v>
      </c>
      <c r="B61" s="59" t="s">
        <v>152</v>
      </c>
      <c r="C61" s="59" t="s">
        <v>25</v>
      </c>
      <c r="D61" s="14" t="s">
        <v>18</v>
      </c>
      <c r="E61" s="32">
        <f>'Penny War Tally'!I11</f>
        <v>0</v>
      </c>
      <c r="F61" s="98">
        <f>'Penny War Tally'!K11</f>
        <v>0</v>
      </c>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row>
    <row r="62" spans="1:210" s="3" customFormat="1" ht="12.75" hidden="1" customHeight="1">
      <c r="A62" s="5" t="s">
        <v>55</v>
      </c>
      <c r="B62" s="60" t="s">
        <v>152</v>
      </c>
      <c r="C62" s="60" t="s">
        <v>25</v>
      </c>
      <c r="D62" s="16" t="s">
        <v>18</v>
      </c>
      <c r="E62" s="33">
        <f>'Penny War Tally'!I65</f>
        <v>0</v>
      </c>
      <c r="F62" s="99">
        <f>'Penny War Tally'!K65</f>
        <v>0</v>
      </c>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row>
    <row r="63" spans="1:210" ht="12.75" customHeight="1">
      <c r="A63" s="4" t="s">
        <v>91</v>
      </c>
      <c r="B63" s="59" t="s">
        <v>150</v>
      </c>
      <c r="C63" s="59" t="s">
        <v>27</v>
      </c>
      <c r="D63" s="14" t="s">
        <v>18</v>
      </c>
      <c r="E63" s="32">
        <f>'Penny War Tally'!I127</f>
        <v>0</v>
      </c>
      <c r="F63" s="98">
        <f>'Penny War Tally'!K127</f>
        <v>0</v>
      </c>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row>
    <row r="64" spans="1:210" s="3" customFormat="1" ht="12.75" hidden="1" customHeight="1">
      <c r="A64" s="4" t="s">
        <v>105</v>
      </c>
      <c r="B64" s="59" t="s">
        <v>150</v>
      </c>
      <c r="C64" s="59" t="s">
        <v>25</v>
      </c>
      <c r="D64" s="14" t="s">
        <v>19</v>
      </c>
      <c r="E64" s="32">
        <f>'Penny War Tally'!I7</f>
        <v>0</v>
      </c>
      <c r="F64" s="98">
        <f>'Penny War Tally'!K7</f>
        <v>0</v>
      </c>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row>
    <row r="65" spans="1:210" ht="12.75" hidden="1" customHeight="1">
      <c r="A65" s="4" t="s">
        <v>39</v>
      </c>
      <c r="B65" s="59" t="s">
        <v>150</v>
      </c>
      <c r="C65" s="59" t="s">
        <v>25</v>
      </c>
      <c r="D65" s="14" t="s">
        <v>19</v>
      </c>
      <c r="E65" s="32">
        <f>'Penny War Tally'!I27</f>
        <v>0</v>
      </c>
      <c r="F65" s="98">
        <f>'Penny War Tally'!K27</f>
        <v>0</v>
      </c>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row>
    <row r="66" spans="1:210" s="3" customFormat="1" ht="12.75" hidden="1" customHeight="1">
      <c r="A66" s="5" t="s">
        <v>110</v>
      </c>
      <c r="B66" s="60" t="s">
        <v>151</v>
      </c>
      <c r="C66" s="60" t="s">
        <v>25</v>
      </c>
      <c r="D66" s="16" t="s">
        <v>19</v>
      </c>
      <c r="E66" s="33">
        <f>'Penny War Tally'!I9</f>
        <v>0</v>
      </c>
      <c r="F66" s="99">
        <f>'Penny War Tally'!K9</f>
        <v>0</v>
      </c>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row>
    <row r="67" spans="1:210" ht="12.75" customHeight="1">
      <c r="A67" s="4" t="s">
        <v>80</v>
      </c>
      <c r="B67" s="59" t="s">
        <v>149</v>
      </c>
      <c r="C67" s="59" t="s">
        <v>27</v>
      </c>
      <c r="D67" s="14" t="s">
        <v>18</v>
      </c>
      <c r="E67" s="32">
        <f>'Penny War Tally'!I99</f>
        <v>0</v>
      </c>
      <c r="F67" s="98">
        <f>'Penny War Tally'!K99</f>
        <v>0</v>
      </c>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row>
    <row r="68" spans="1:210" s="3" customFormat="1" ht="12.75" hidden="1" customHeight="1">
      <c r="A68" s="5" t="s">
        <v>32</v>
      </c>
      <c r="B68" s="60" t="s">
        <v>148</v>
      </c>
      <c r="C68" s="60" t="s">
        <v>25</v>
      </c>
      <c r="D68" s="16" t="s">
        <v>19</v>
      </c>
      <c r="E68" s="33">
        <f>'Penny War Tally'!I5</f>
        <v>0</v>
      </c>
      <c r="F68" s="99">
        <f>'Penny War Tally'!K5</f>
        <v>0</v>
      </c>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row>
    <row r="69" spans="1:210" ht="12.75" hidden="1" customHeight="1">
      <c r="A69" s="5" t="s">
        <v>83</v>
      </c>
      <c r="B69" s="60" t="s">
        <v>12</v>
      </c>
      <c r="C69" s="60" t="s">
        <v>25</v>
      </c>
      <c r="D69" s="16" t="s">
        <v>18</v>
      </c>
      <c r="E69" s="33">
        <f>'Penny War Tally'!I105</f>
        <v>0</v>
      </c>
      <c r="F69" s="99">
        <f>'Penny War Tally'!K105</f>
        <v>0</v>
      </c>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row>
    <row r="70" spans="1:210" s="3" customFormat="1" ht="12.75" customHeight="1">
      <c r="A70" s="4"/>
      <c r="B70" s="59"/>
      <c r="C70" s="59"/>
      <c r="D70" s="14"/>
      <c r="E70" s="32"/>
      <c r="F70" s="98"/>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row>
    <row r="71" spans="1:210" s="3" customFormat="1" ht="12.75" customHeight="1">
      <c r="A71" s="48"/>
      <c r="B71" s="61"/>
      <c r="C71" s="61"/>
      <c r="D71" s="49"/>
      <c r="E71" s="74"/>
      <c r="F71" s="10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row>
    <row r="72" spans="1:210" s="50" customFormat="1" ht="12.75" customHeight="1">
      <c r="A72" s="62"/>
      <c r="B72" s="63"/>
      <c r="C72" s="63"/>
      <c r="D72" s="64"/>
      <c r="E72" s="75"/>
      <c r="F72" s="100"/>
    </row>
    <row r="73" spans="1:210" ht="12.75" customHeight="1">
      <c r="A73" s="65"/>
      <c r="B73" s="66"/>
      <c r="C73" s="66"/>
      <c r="D73" s="67"/>
      <c r="E73" s="34"/>
      <c r="F73" s="101"/>
    </row>
    <row r="74" spans="1:210" ht="12.75" customHeight="1">
      <c r="C74" s="112" t="s">
        <v>68</v>
      </c>
      <c r="D74" s="113"/>
      <c r="E74" s="104">
        <f>SUBTOTAL(9,E9:E73)</f>
        <v>223.8</v>
      </c>
    </row>
  </sheetData>
  <sheetCalcPr fullCalcOnLoad="1"/>
  <autoFilter ref="A1:F69">
    <filterColumn colId="2">
      <filters>
        <filter val="RETC"/>
      </filters>
    </filterColumn>
  </autoFilter>
  <sortState ref="A2:F69">
    <sortCondition descending="1" ref="E3:E69"/>
  </sortState>
  <mergeCells count="1">
    <mergeCell ref="C74:D74"/>
  </mergeCells>
  <phoneticPr fontId="1" type="noConversion"/>
  <pageMargins left="0.25" right="0.25" top="0.25" bottom="0.5" header="0.25" footer="0.5"/>
  <drawing r:id="rId1"/>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filterMode="1" enableFormatConditionsCalculation="0"/>
  <dimension ref="A1:HB79"/>
  <sheetViews>
    <sheetView zoomScale="125" workbookViewId="0">
      <pane ySplit="1" topLeftCell="A2" activePane="bottomLeft" state="frozen"/>
      <selection pane="bottomLeft" activeCell="B87" sqref="B87"/>
    </sheetView>
  </sheetViews>
  <sheetFormatPr baseColWidth="10" defaultColWidth="10.7109375" defaultRowHeight="12.75" customHeight="1"/>
  <cols>
    <col min="1" max="1" width="15.28515625" style="1" customWidth="1"/>
    <col min="2" max="3" width="8.28515625" style="11" customWidth="1"/>
    <col min="4" max="4" width="8.28515625" style="18" customWidth="1"/>
    <col min="5" max="6" width="8.28515625" style="2" customWidth="1"/>
    <col min="7" max="16384" width="10.7109375" style="2"/>
  </cols>
  <sheetData>
    <row r="1" spans="1:210" s="22" customFormat="1" ht="76" customHeight="1">
      <c r="A1" s="73" t="s">
        <v>101</v>
      </c>
      <c r="B1" s="21" t="s">
        <v>147</v>
      </c>
      <c r="C1" s="21" t="s">
        <v>23</v>
      </c>
      <c r="D1" s="68" t="s">
        <v>24</v>
      </c>
      <c r="E1" s="31" t="s">
        <v>29</v>
      </c>
      <c r="F1" s="37" t="s">
        <v>30</v>
      </c>
      <c r="G1" s="58"/>
      <c r="H1" s="80" t="s">
        <v>113</v>
      </c>
      <c r="I1" s="80">
        <f>'Penny War Tally'!I141</f>
        <v>3771.0600000000004</v>
      </c>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row>
    <row r="2" spans="1:210" s="3" customFormat="1" ht="13" hidden="1">
      <c r="A2" s="4" t="s">
        <v>123</v>
      </c>
      <c r="B2" s="59" t="s">
        <v>149</v>
      </c>
      <c r="C2" s="59" t="s">
        <v>25</v>
      </c>
      <c r="D2" s="14" t="s">
        <v>17</v>
      </c>
      <c r="E2" s="32">
        <f>'Penny War Tally'!I3</f>
        <v>36.28</v>
      </c>
      <c r="F2" s="98">
        <f>'Penny War Tally'!K3</f>
        <v>3628</v>
      </c>
      <c r="G2" s="50"/>
      <c r="H2" s="7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row>
    <row r="3" spans="1:210" ht="12.75" hidden="1" customHeight="1">
      <c r="A3" s="5" t="s">
        <v>32</v>
      </c>
      <c r="B3" s="60" t="s">
        <v>148</v>
      </c>
      <c r="C3" s="60" t="s">
        <v>25</v>
      </c>
      <c r="D3" s="16" t="s">
        <v>19</v>
      </c>
      <c r="E3" s="33">
        <f>'Penny War Tally'!I5</f>
        <v>0</v>
      </c>
      <c r="F3" s="99">
        <f>'Penny War Tally'!K5</f>
        <v>0</v>
      </c>
      <c r="G3" s="50"/>
      <c r="H3" s="79"/>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row>
    <row r="4" spans="1:210" s="3" customFormat="1" ht="12.75" hidden="1" customHeight="1">
      <c r="A4" s="4" t="s">
        <v>105</v>
      </c>
      <c r="B4" s="59" t="s">
        <v>150</v>
      </c>
      <c r="C4" s="59" t="s">
        <v>25</v>
      </c>
      <c r="D4" s="14" t="s">
        <v>19</v>
      </c>
      <c r="E4" s="32">
        <f>'Penny War Tally'!I7</f>
        <v>0</v>
      </c>
      <c r="F4" s="98">
        <f>'Penny War Tally'!K7</f>
        <v>0</v>
      </c>
      <c r="G4" s="50"/>
      <c r="H4" s="79"/>
      <c r="I4" s="77"/>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row>
    <row r="5" spans="1:210" ht="12.75" hidden="1" customHeight="1">
      <c r="A5" s="5" t="s">
        <v>110</v>
      </c>
      <c r="B5" s="60" t="s">
        <v>151</v>
      </c>
      <c r="C5" s="60" t="s">
        <v>25</v>
      </c>
      <c r="D5" s="16" t="s">
        <v>19</v>
      </c>
      <c r="E5" s="33">
        <f>'Penny War Tally'!I9</f>
        <v>0</v>
      </c>
      <c r="F5" s="99">
        <f>'Penny War Tally'!K9</f>
        <v>0</v>
      </c>
      <c r="G5" s="50"/>
      <c r="H5" s="50"/>
      <c r="I5" s="78"/>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row>
    <row r="6" spans="1:210" s="3" customFormat="1" ht="12.75" hidden="1" customHeight="1">
      <c r="A6" s="4" t="s">
        <v>33</v>
      </c>
      <c r="B6" s="59" t="s">
        <v>152</v>
      </c>
      <c r="C6" s="59" t="s">
        <v>25</v>
      </c>
      <c r="D6" s="14" t="s">
        <v>18</v>
      </c>
      <c r="E6" s="32">
        <f>'Penny War Tally'!I11</f>
        <v>0</v>
      </c>
      <c r="F6" s="98">
        <f>'Penny War Tally'!K11</f>
        <v>0</v>
      </c>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row>
    <row r="7" spans="1:210" ht="12.75" customHeight="1">
      <c r="A7" s="5" t="s">
        <v>111</v>
      </c>
      <c r="B7" s="60" t="s">
        <v>152</v>
      </c>
      <c r="C7" s="60" t="s">
        <v>25</v>
      </c>
      <c r="D7" s="16" t="s">
        <v>17</v>
      </c>
      <c r="E7" s="33">
        <f>'Penny War Tally'!I17</f>
        <v>869.58</v>
      </c>
      <c r="F7" s="99">
        <f>'Penny War Tally'!K17</f>
        <v>66038</v>
      </c>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row>
    <row r="8" spans="1:210" s="3" customFormat="1" ht="12.75" hidden="1" customHeight="1">
      <c r="A8" s="4" t="s">
        <v>106</v>
      </c>
      <c r="B8" s="59" t="s">
        <v>150</v>
      </c>
      <c r="C8" s="59" t="s">
        <v>25</v>
      </c>
      <c r="D8" s="14" t="s">
        <v>17</v>
      </c>
      <c r="E8" s="32">
        <f>'Penny War Tally'!I15</f>
        <v>11.89</v>
      </c>
      <c r="F8" s="98">
        <f>'Penny War Tally'!K15</f>
        <v>1189</v>
      </c>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row>
    <row r="9" spans="1:210" ht="12.75" customHeight="1">
      <c r="A9" s="5" t="s">
        <v>127</v>
      </c>
      <c r="B9" s="60" t="s">
        <v>158</v>
      </c>
      <c r="C9" s="60" t="s">
        <v>25</v>
      </c>
      <c r="D9" s="16" t="s">
        <v>17</v>
      </c>
      <c r="E9" s="33">
        <f>'Penny War Tally'!I73</f>
        <v>751.31000000000006</v>
      </c>
      <c r="F9" s="99">
        <f>'Penny War Tally'!K73</f>
        <v>49611</v>
      </c>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row>
    <row r="10" spans="1:210" s="3" customFormat="1" ht="12.75" hidden="1" customHeight="1">
      <c r="A10" s="4" t="s">
        <v>35</v>
      </c>
      <c r="B10" s="59" t="s">
        <v>155</v>
      </c>
      <c r="C10" s="59" t="s">
        <v>25</v>
      </c>
      <c r="D10" s="14" t="s">
        <v>17</v>
      </c>
      <c r="E10" s="32">
        <f>'Penny War Tally'!I19</f>
        <v>40.409999999999997</v>
      </c>
      <c r="F10" s="98">
        <f>'Penny War Tally'!K19</f>
        <v>-3668.9999999999995</v>
      </c>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row>
    <row r="11" spans="1:210" ht="12.75" hidden="1" customHeight="1">
      <c r="A11" s="5" t="s">
        <v>36</v>
      </c>
      <c r="B11" s="60" t="s">
        <v>156</v>
      </c>
      <c r="C11" s="60" t="s">
        <v>27</v>
      </c>
      <c r="D11" s="16" t="s">
        <v>17</v>
      </c>
      <c r="E11" s="33">
        <f>'Penny War Tally'!I21</f>
        <v>1.22</v>
      </c>
      <c r="F11" s="99">
        <f>'Penny War Tally'!K21</f>
        <v>-118</v>
      </c>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row>
    <row r="12" spans="1:210" s="3" customFormat="1" ht="12.75" hidden="1" customHeight="1">
      <c r="A12" s="4" t="s">
        <v>37</v>
      </c>
      <c r="B12" s="59" t="s">
        <v>150</v>
      </c>
      <c r="C12" s="59" t="s">
        <v>25</v>
      </c>
      <c r="D12" s="14" t="s">
        <v>17</v>
      </c>
      <c r="E12" s="32">
        <f>'Penny War Tally'!I23</f>
        <v>0.1</v>
      </c>
      <c r="F12" s="98">
        <f>'Penny War Tally'!K23</f>
        <v>-10</v>
      </c>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row>
    <row r="13" spans="1:210" ht="12.75" hidden="1" customHeight="1">
      <c r="A13" s="5" t="s">
        <v>38</v>
      </c>
      <c r="B13" s="60" t="s">
        <v>158</v>
      </c>
      <c r="C13" s="60" t="s">
        <v>25</v>
      </c>
      <c r="D13" s="16" t="s">
        <v>17</v>
      </c>
      <c r="E13" s="33">
        <f>'Penny War Tally'!I25</f>
        <v>1.27</v>
      </c>
      <c r="F13" s="99">
        <f>'Penny War Tally'!K25</f>
        <v>127</v>
      </c>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row>
    <row r="14" spans="1:210" s="3" customFormat="1" ht="12.75" hidden="1" customHeight="1">
      <c r="A14" s="4" t="s">
        <v>39</v>
      </c>
      <c r="B14" s="59" t="s">
        <v>150</v>
      </c>
      <c r="C14" s="59" t="s">
        <v>25</v>
      </c>
      <c r="D14" s="14" t="s">
        <v>19</v>
      </c>
      <c r="E14" s="32">
        <f>'Penny War Tally'!I27</f>
        <v>0</v>
      </c>
      <c r="F14" s="98">
        <f>'Penny War Tally'!K27</f>
        <v>0</v>
      </c>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row>
    <row r="15" spans="1:210" ht="12.75" hidden="1" customHeight="1">
      <c r="A15" s="5" t="s">
        <v>40</v>
      </c>
      <c r="B15" s="60" t="s">
        <v>149</v>
      </c>
      <c r="C15" s="60" t="s">
        <v>25</v>
      </c>
      <c r="D15" s="16" t="s">
        <v>17</v>
      </c>
      <c r="E15" s="33">
        <f>'Penny War Tally'!I29</f>
        <v>21.84</v>
      </c>
      <c r="F15" s="99">
        <f>'Penny War Tally'!K29</f>
        <v>1934</v>
      </c>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row>
    <row r="16" spans="1:210" s="3" customFormat="1" ht="12.75" hidden="1" customHeight="1">
      <c r="A16" s="4" t="s">
        <v>41</v>
      </c>
      <c r="B16" s="59" t="s">
        <v>156</v>
      </c>
      <c r="C16" s="59" t="s">
        <v>27</v>
      </c>
      <c r="D16" s="14" t="s">
        <v>17</v>
      </c>
      <c r="E16" s="32">
        <f>'Penny War Tally'!I31</f>
        <v>0.5</v>
      </c>
      <c r="F16" s="98">
        <f>'Penny War Tally'!K31</f>
        <v>50</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row>
    <row r="17" spans="1:210" ht="12.75" hidden="1" customHeight="1">
      <c r="A17" s="5" t="s">
        <v>42</v>
      </c>
      <c r="B17" s="60" t="s">
        <v>148</v>
      </c>
      <c r="C17" s="60" t="s">
        <v>27</v>
      </c>
      <c r="D17" s="16" t="s">
        <v>17</v>
      </c>
      <c r="E17" s="33">
        <f>'Penny War Tally'!I33</f>
        <v>1.25</v>
      </c>
      <c r="F17" s="99">
        <f>'Penny War Tally'!K33</f>
        <v>-125</v>
      </c>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row>
    <row r="18" spans="1:210" s="3" customFormat="1" ht="12.75" hidden="1" customHeight="1">
      <c r="A18" s="4" t="s">
        <v>43</v>
      </c>
      <c r="B18" s="59" t="s">
        <v>149</v>
      </c>
      <c r="C18" s="59" t="s">
        <v>25</v>
      </c>
      <c r="D18" s="14" t="s">
        <v>17</v>
      </c>
      <c r="E18" s="32">
        <f>'Penny War Tally'!I35</f>
        <v>0.01</v>
      </c>
      <c r="F18" s="98">
        <f>'Penny War Tally'!K35</f>
        <v>1</v>
      </c>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row>
    <row r="19" spans="1:210" ht="12.75" hidden="1" customHeight="1">
      <c r="A19" s="5" t="s">
        <v>44</v>
      </c>
      <c r="B19" s="60" t="s">
        <v>158</v>
      </c>
      <c r="C19" s="60" t="s">
        <v>27</v>
      </c>
      <c r="D19" s="16" t="s">
        <v>17</v>
      </c>
      <c r="E19" s="33">
        <f>'Penny War Tally'!I37</f>
        <v>0.35</v>
      </c>
      <c r="F19" s="99">
        <f>'Penny War Tally'!K37</f>
        <v>-35</v>
      </c>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row>
    <row r="20" spans="1:210" s="3" customFormat="1" ht="12.75" hidden="1" customHeight="1">
      <c r="A20" s="4" t="s">
        <v>45</v>
      </c>
      <c r="B20" s="59" t="s">
        <v>151</v>
      </c>
      <c r="C20" s="59" t="s">
        <v>25</v>
      </c>
      <c r="D20" s="14" t="s">
        <v>17</v>
      </c>
      <c r="E20" s="32">
        <f>'Penny War Tally'!I39</f>
        <v>8.85</v>
      </c>
      <c r="F20" s="98">
        <f>'Penny War Tally'!K39</f>
        <v>-475</v>
      </c>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row>
    <row r="21" spans="1:210" ht="12.75" hidden="1" customHeight="1">
      <c r="A21" s="5" t="s">
        <v>46</v>
      </c>
      <c r="B21" s="60" t="s">
        <v>155</v>
      </c>
      <c r="C21" s="60" t="s">
        <v>25</v>
      </c>
      <c r="D21" s="16" t="s">
        <v>17</v>
      </c>
      <c r="E21" s="33">
        <f>'Penny War Tally'!I41</f>
        <v>26.46</v>
      </c>
      <c r="F21" s="99">
        <f>'Penny War Tally'!K41</f>
        <v>-2644</v>
      </c>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row>
    <row r="22" spans="1:210" s="3" customFormat="1" ht="12.75" hidden="1" customHeight="1">
      <c r="A22" s="4" t="s">
        <v>47</v>
      </c>
      <c r="B22" s="59" t="s">
        <v>156</v>
      </c>
      <c r="C22" s="59" t="s">
        <v>27</v>
      </c>
      <c r="D22" s="14" t="s">
        <v>17</v>
      </c>
      <c r="E22" s="32">
        <f>'Penny War Tally'!I43</f>
        <v>6.0000000000000005E-2</v>
      </c>
      <c r="F22" s="98">
        <f>'Penny War Tally'!K43</f>
        <v>-4</v>
      </c>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row>
    <row r="23" spans="1:210" ht="12.75" hidden="1" customHeight="1">
      <c r="A23" s="5" t="s">
        <v>48</v>
      </c>
      <c r="B23" s="60" t="s">
        <v>158</v>
      </c>
      <c r="C23" s="60" t="s">
        <v>25</v>
      </c>
      <c r="D23" s="16" t="s">
        <v>17</v>
      </c>
      <c r="E23" s="33">
        <f>'Penny War Tally'!I45</f>
        <v>0.1</v>
      </c>
      <c r="F23" s="99">
        <f>'Penny War Tally'!K45</f>
        <v>-10</v>
      </c>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row>
    <row r="24" spans="1:210" s="3" customFormat="1" ht="12.75" customHeight="1">
      <c r="A24" s="4" t="s">
        <v>76</v>
      </c>
      <c r="B24" s="59" t="s">
        <v>150</v>
      </c>
      <c r="C24" s="59" t="s">
        <v>25</v>
      </c>
      <c r="D24" s="14" t="s">
        <v>17</v>
      </c>
      <c r="E24" s="32">
        <f>'Penny War Tally'!I91</f>
        <v>285.96999999999997</v>
      </c>
      <c r="F24" s="98">
        <f>'Penny War Tally'!K91</f>
        <v>23017</v>
      </c>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row>
    <row r="25" spans="1:210" ht="12.75" customHeight="1">
      <c r="A25" s="5" t="s">
        <v>85</v>
      </c>
      <c r="B25" s="60" t="s">
        <v>158</v>
      </c>
      <c r="C25" s="60" t="s">
        <v>25</v>
      </c>
      <c r="D25" s="16" t="s">
        <v>17</v>
      </c>
      <c r="E25" s="33">
        <f>'Penny War Tally'!I113</f>
        <v>592.59999999999991</v>
      </c>
      <c r="F25" s="99">
        <f>'Penny War Tally'!K113</f>
        <v>19020</v>
      </c>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row>
    <row r="26" spans="1:210" s="3" customFormat="1" ht="12.75" hidden="1" customHeight="1">
      <c r="A26" s="4" t="s">
        <v>50</v>
      </c>
      <c r="B26" s="59" t="s">
        <v>155</v>
      </c>
      <c r="C26" s="59" t="s">
        <v>25</v>
      </c>
      <c r="D26" s="14" t="s">
        <v>17</v>
      </c>
      <c r="E26" s="32">
        <f>'Penny War Tally'!I51</f>
        <v>0.26</v>
      </c>
      <c r="F26" s="98">
        <f>'Penny War Tally'!K51</f>
        <v>26</v>
      </c>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row>
    <row r="27" spans="1:210" ht="12.75" hidden="1" customHeight="1">
      <c r="A27" s="5" t="s">
        <v>51</v>
      </c>
      <c r="B27" s="60" t="s">
        <v>148</v>
      </c>
      <c r="C27" s="60" t="s">
        <v>25</v>
      </c>
      <c r="D27" s="16" t="s">
        <v>17</v>
      </c>
      <c r="E27" s="33">
        <f>'Penny War Tally'!I53</f>
        <v>6.9999999999999993E-2</v>
      </c>
      <c r="F27" s="99">
        <f>'Penny War Tally'!K53</f>
        <v>6.9999999999999991</v>
      </c>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row>
    <row r="28" spans="1:210" s="3" customFormat="1" ht="12.75" hidden="1" customHeight="1">
      <c r="A28" s="4" t="s">
        <v>52</v>
      </c>
      <c r="B28" s="59" t="s">
        <v>156</v>
      </c>
      <c r="C28" s="59" t="s">
        <v>25</v>
      </c>
      <c r="D28" s="14" t="s">
        <v>17</v>
      </c>
      <c r="E28" s="32">
        <f>'Penny War Tally'!I55</f>
        <v>0.71</v>
      </c>
      <c r="F28" s="98">
        <f>'Penny War Tally'!K55</f>
        <v>1</v>
      </c>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row>
    <row r="29" spans="1:210" ht="12.75" hidden="1" customHeight="1">
      <c r="A29" s="5" t="s">
        <v>103</v>
      </c>
      <c r="B29" s="60" t="s">
        <v>156</v>
      </c>
      <c r="C29" s="60" t="s">
        <v>27</v>
      </c>
      <c r="D29" s="16" t="s">
        <v>18</v>
      </c>
      <c r="E29" s="33">
        <f>'Penny War Tally'!I57</f>
        <v>0</v>
      </c>
      <c r="F29" s="99">
        <f>'Penny War Tally'!K57</f>
        <v>0</v>
      </c>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row>
    <row r="30" spans="1:210" s="3" customFormat="1" ht="12.75" hidden="1" customHeight="1">
      <c r="A30" s="4" t="s">
        <v>108</v>
      </c>
      <c r="B30" s="59" t="s">
        <v>150</v>
      </c>
      <c r="C30" s="59" t="s">
        <v>27</v>
      </c>
      <c r="D30" s="14" t="s">
        <v>17</v>
      </c>
      <c r="E30" s="32">
        <f>'Penny War Tally'!I59</f>
        <v>0.3</v>
      </c>
      <c r="F30" s="98">
        <f>'Penny War Tally'!K59</f>
        <v>-30</v>
      </c>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row>
    <row r="31" spans="1:210" ht="12.75" customHeight="1">
      <c r="A31" s="5" t="s">
        <v>49</v>
      </c>
      <c r="B31" s="60" t="s">
        <v>152</v>
      </c>
      <c r="C31" s="60" t="s">
        <v>25</v>
      </c>
      <c r="D31" s="16" t="s">
        <v>17</v>
      </c>
      <c r="E31" s="33">
        <f>'Penny War Tally'!I49</f>
        <v>224.57</v>
      </c>
      <c r="F31" s="99">
        <f>'Penny War Tally'!K49</f>
        <v>15107</v>
      </c>
      <c r="G31" s="50"/>
      <c r="H31" s="50" t="s">
        <v>118</v>
      </c>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row>
    <row r="32" spans="1:210" s="3" customFormat="1" ht="12.75" hidden="1" customHeight="1">
      <c r="A32" s="4" t="s">
        <v>54</v>
      </c>
      <c r="B32" s="59" t="s">
        <v>149</v>
      </c>
      <c r="C32" s="59" t="s">
        <v>27</v>
      </c>
      <c r="D32" s="14" t="s">
        <v>17</v>
      </c>
      <c r="E32" s="32">
        <f>'Penny War Tally'!I63</f>
        <v>2.0499999999999998</v>
      </c>
      <c r="F32" s="98">
        <f>'Penny War Tally'!K63</f>
        <v>-175</v>
      </c>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row>
    <row r="33" spans="1:210" ht="12.75" hidden="1" customHeight="1">
      <c r="A33" s="5" t="s">
        <v>55</v>
      </c>
      <c r="B33" s="60" t="s">
        <v>152</v>
      </c>
      <c r="C33" s="60" t="s">
        <v>25</v>
      </c>
      <c r="D33" s="16" t="s">
        <v>18</v>
      </c>
      <c r="E33" s="33">
        <f>'Penny War Tally'!I65</f>
        <v>0</v>
      </c>
      <c r="F33" s="99">
        <f>'Penny War Tally'!K65</f>
        <v>0</v>
      </c>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row>
    <row r="34" spans="1:210" s="3" customFormat="1" ht="12.75" hidden="1" customHeight="1">
      <c r="A34" s="4" t="s">
        <v>104</v>
      </c>
      <c r="B34" s="59" t="s">
        <v>150</v>
      </c>
      <c r="C34" s="59" t="s">
        <v>25</v>
      </c>
      <c r="D34" s="14" t="s">
        <v>17</v>
      </c>
      <c r="E34" s="32">
        <f>'Penny War Tally'!I67</f>
        <v>6.68</v>
      </c>
      <c r="F34" s="98">
        <f>'Penny War Tally'!K67</f>
        <v>-402</v>
      </c>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row>
    <row r="35" spans="1:210" ht="12.75" customHeight="1">
      <c r="A35" s="5" t="s">
        <v>34</v>
      </c>
      <c r="B35" s="60" t="s">
        <v>153</v>
      </c>
      <c r="C35" s="60" t="s">
        <v>25</v>
      </c>
      <c r="D35" s="16" t="s">
        <v>17</v>
      </c>
      <c r="E35" s="33">
        <f>'Penny War Tally'!I13</f>
        <v>163.01999999999998</v>
      </c>
      <c r="F35" s="99">
        <f>'Penny War Tally'!K13</f>
        <v>10531.999999999998</v>
      </c>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row>
    <row r="36" spans="1:210" s="3" customFormat="1" ht="12.75" hidden="1" customHeight="1">
      <c r="A36" s="4" t="s">
        <v>70</v>
      </c>
      <c r="B36" s="59" t="s">
        <v>155</v>
      </c>
      <c r="C36" s="59" t="s">
        <v>25</v>
      </c>
      <c r="D36" s="14" t="s">
        <v>17</v>
      </c>
      <c r="E36" s="32">
        <f>'Penny War Tally'!I71</f>
        <v>36.96</v>
      </c>
      <c r="F36" s="98">
        <f>'Penny War Tally'!K71</f>
        <v>3426</v>
      </c>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row>
    <row r="37" spans="1:210" ht="12.75" customHeight="1">
      <c r="A37" s="5" t="s">
        <v>75</v>
      </c>
      <c r="B37" s="60" t="s">
        <v>152</v>
      </c>
      <c r="C37" s="60" t="s">
        <v>27</v>
      </c>
      <c r="D37" s="16" t="s">
        <v>17</v>
      </c>
      <c r="E37" s="33">
        <f>'Penny War Tally'!I89</f>
        <v>96.23</v>
      </c>
      <c r="F37" s="99">
        <f>'Penny War Tally'!K89</f>
        <v>9133</v>
      </c>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row>
    <row r="38" spans="1:210" s="3" customFormat="1" ht="12.75" hidden="1" customHeight="1">
      <c r="A38" s="4" t="s">
        <v>71</v>
      </c>
      <c r="B38" s="59" t="s">
        <v>152</v>
      </c>
      <c r="C38" s="59" t="s">
        <v>25</v>
      </c>
      <c r="D38" s="14" t="s">
        <v>17</v>
      </c>
      <c r="E38" s="32">
        <f>'Penny War Tally'!I75</f>
        <v>5.75</v>
      </c>
      <c r="F38" s="98">
        <f>'Penny War Tally'!K75</f>
        <v>525</v>
      </c>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row>
    <row r="39" spans="1:210" ht="12.75" hidden="1" customHeight="1">
      <c r="A39" s="5" t="s">
        <v>128</v>
      </c>
      <c r="B39" s="60" t="s">
        <v>152</v>
      </c>
      <c r="C39" s="60" t="s">
        <v>25</v>
      </c>
      <c r="D39" s="16" t="s">
        <v>17</v>
      </c>
      <c r="E39" s="33">
        <f>'Penny War Tally'!I77</f>
        <v>0.04</v>
      </c>
      <c r="F39" s="99">
        <f>'Penny War Tally'!K77</f>
        <v>4</v>
      </c>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row>
    <row r="40" spans="1:210" s="3" customFormat="1" ht="12.75" hidden="1" customHeight="1">
      <c r="A40" s="4" t="s">
        <v>107</v>
      </c>
      <c r="B40" s="59" t="s">
        <v>150</v>
      </c>
      <c r="C40" s="59" t="s">
        <v>25</v>
      </c>
      <c r="D40" s="14" t="s">
        <v>17</v>
      </c>
      <c r="E40" s="32">
        <f>'Penny War Tally'!I79</f>
        <v>3.55</v>
      </c>
      <c r="F40" s="98">
        <f>'Penny War Tally'!K79</f>
        <v>75</v>
      </c>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row>
    <row r="41" spans="1:210" ht="12.75" hidden="1" customHeight="1">
      <c r="A41" s="5" t="s">
        <v>112</v>
      </c>
      <c r="B41" s="60" t="s">
        <v>158</v>
      </c>
      <c r="C41" s="60" t="s">
        <v>25</v>
      </c>
      <c r="D41" s="16" t="s">
        <v>17</v>
      </c>
      <c r="E41" s="33">
        <f>'Penny War Tally'!I81</f>
        <v>1.57</v>
      </c>
      <c r="F41" s="99">
        <f>'Penny War Tally'!K81</f>
        <v>-143</v>
      </c>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row>
    <row r="42" spans="1:210" s="3" customFormat="1" ht="12.75" hidden="1" customHeight="1">
      <c r="A42" s="4" t="s">
        <v>72</v>
      </c>
      <c r="B42" s="59" t="s">
        <v>151</v>
      </c>
      <c r="C42" s="59" t="s">
        <v>25</v>
      </c>
      <c r="D42" s="14" t="s">
        <v>17</v>
      </c>
      <c r="E42" s="32">
        <f>'Penny War Tally'!I83</f>
        <v>15.4</v>
      </c>
      <c r="F42" s="98">
        <f>'Penny War Tally'!K83</f>
        <v>1460</v>
      </c>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row>
    <row r="43" spans="1:210" ht="12.75" hidden="1" customHeight="1">
      <c r="A43" s="5" t="s">
        <v>73</v>
      </c>
      <c r="B43" s="60" t="s">
        <v>158</v>
      </c>
      <c r="C43" s="60" t="s">
        <v>27</v>
      </c>
      <c r="D43" s="16" t="s">
        <v>17</v>
      </c>
      <c r="E43" s="33">
        <f>'Penny War Tally'!I85</f>
        <v>7.8800000000000008</v>
      </c>
      <c r="F43" s="99">
        <f>'Penny War Tally'!K85</f>
        <v>358</v>
      </c>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row>
    <row r="44" spans="1:210" s="3" customFormat="1" ht="12.75" hidden="1" customHeight="1">
      <c r="A44" s="4" t="s">
        <v>74</v>
      </c>
      <c r="B44" s="59" t="s">
        <v>150</v>
      </c>
      <c r="C44" s="59" t="s">
        <v>25</v>
      </c>
      <c r="D44" s="14" t="s">
        <v>17</v>
      </c>
      <c r="E44" s="32">
        <f>'Penny War Tally'!I87</f>
        <v>3.1700000000000004</v>
      </c>
      <c r="F44" s="98">
        <f>'Penny War Tally'!K87</f>
        <v>227</v>
      </c>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row>
    <row r="45" spans="1:210" ht="12.75" customHeight="1">
      <c r="A45" s="4" t="s">
        <v>126</v>
      </c>
      <c r="B45" s="59" t="s">
        <v>150</v>
      </c>
      <c r="C45" s="59" t="s">
        <v>25</v>
      </c>
      <c r="D45" s="14" t="s">
        <v>17</v>
      </c>
      <c r="E45" s="32">
        <f>'Penny War Tally'!I47</f>
        <v>82.05</v>
      </c>
      <c r="F45" s="98">
        <f>'Penny War Tally'!K47</f>
        <v>7345</v>
      </c>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row>
    <row r="46" spans="1:210" s="3" customFormat="1" ht="12.75" customHeight="1">
      <c r="A46" s="5" t="s">
        <v>69</v>
      </c>
      <c r="B46" s="60" t="s">
        <v>7</v>
      </c>
      <c r="C46" s="60" t="s">
        <v>25</v>
      </c>
      <c r="D46" s="16" t="s">
        <v>17</v>
      </c>
      <c r="E46" s="33">
        <f>'Penny War Tally'!I69</f>
        <v>162.10000000000002</v>
      </c>
      <c r="F46" s="99">
        <f>'Penny War Tally'!K69</f>
        <v>5040.0000000000027</v>
      </c>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row>
    <row r="47" spans="1:210" ht="12.75" hidden="1" customHeight="1">
      <c r="A47" s="5" t="s">
        <v>77</v>
      </c>
      <c r="B47" s="60" t="s">
        <v>149</v>
      </c>
      <c r="C47" s="60" t="s">
        <v>25</v>
      </c>
      <c r="D47" s="16" t="s">
        <v>17</v>
      </c>
      <c r="E47" s="33">
        <f>'Penny War Tally'!I93</f>
        <v>0.28999999999999998</v>
      </c>
      <c r="F47" s="99">
        <f>'Penny War Tally'!K93</f>
        <v>28.999999999999996</v>
      </c>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row>
    <row r="48" spans="1:210" s="3" customFormat="1" ht="12.75" hidden="1" customHeight="1">
      <c r="A48" s="4" t="s">
        <v>78</v>
      </c>
      <c r="B48" s="59" t="s">
        <v>156</v>
      </c>
      <c r="C48" s="59" t="s">
        <v>27</v>
      </c>
      <c r="D48" s="14" t="s">
        <v>17</v>
      </c>
      <c r="E48" s="32">
        <f>'Penny War Tally'!I95</f>
        <v>3.4400000000000004</v>
      </c>
      <c r="F48" s="98">
        <f>'Penny War Tally'!K95</f>
        <v>14</v>
      </c>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row>
    <row r="49" spans="1:210" ht="12.75" hidden="1" customHeight="1">
      <c r="A49" s="5" t="s">
        <v>79</v>
      </c>
      <c r="B49" s="60" t="s">
        <v>158</v>
      </c>
      <c r="C49" s="60" t="s">
        <v>27</v>
      </c>
      <c r="D49" s="16" t="s">
        <v>17</v>
      </c>
      <c r="E49" s="33">
        <f>'Penny War Tally'!I97</f>
        <v>0.1</v>
      </c>
      <c r="F49" s="99">
        <f>'Penny War Tally'!K97</f>
        <v>-10</v>
      </c>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row>
    <row r="50" spans="1:210" s="3" customFormat="1" ht="12.75" hidden="1" customHeight="1">
      <c r="A50" s="4" t="s">
        <v>80</v>
      </c>
      <c r="B50" s="59" t="s">
        <v>149</v>
      </c>
      <c r="C50" s="59" t="s">
        <v>27</v>
      </c>
      <c r="D50" s="14" t="s">
        <v>18</v>
      </c>
      <c r="E50" s="32">
        <f>'Penny War Tally'!I99</f>
        <v>0</v>
      </c>
      <c r="F50" s="98">
        <f>'Penny War Tally'!K99</f>
        <v>0</v>
      </c>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row>
    <row r="51" spans="1:210" ht="12.75" hidden="1" customHeight="1">
      <c r="A51" s="5" t="s">
        <v>81</v>
      </c>
      <c r="B51" s="60" t="s">
        <v>152</v>
      </c>
      <c r="C51" s="60" t="s">
        <v>25</v>
      </c>
      <c r="D51" s="16" t="s">
        <v>17</v>
      </c>
      <c r="E51" s="33">
        <f>'Penny War Tally'!I101</f>
        <v>17.64</v>
      </c>
      <c r="F51" s="99">
        <f>'Penny War Tally'!K101</f>
        <v>-996</v>
      </c>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row>
    <row r="52" spans="1:210" s="3" customFormat="1" ht="12.75" hidden="1" customHeight="1">
      <c r="A52" s="4" t="s">
        <v>82</v>
      </c>
      <c r="B52" s="59" t="s">
        <v>149</v>
      </c>
      <c r="C52" s="59" t="s">
        <v>25</v>
      </c>
      <c r="D52" s="14" t="s">
        <v>17</v>
      </c>
      <c r="E52" s="32">
        <f>'Penny War Tally'!I103</f>
        <v>1.1100000000000001</v>
      </c>
      <c r="F52" s="98">
        <f>'Penny War Tally'!K103</f>
        <v>-109.00000000000001</v>
      </c>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row>
    <row r="53" spans="1:210" ht="12.75" hidden="1" customHeight="1">
      <c r="A53" s="5" t="s">
        <v>96</v>
      </c>
      <c r="B53" s="60" t="s">
        <v>16</v>
      </c>
      <c r="C53" s="60" t="s">
        <v>27</v>
      </c>
      <c r="D53" s="16" t="s">
        <v>17</v>
      </c>
      <c r="E53" s="33">
        <f>'Penny War Tally'!I137</f>
        <v>26.28</v>
      </c>
      <c r="F53" s="99">
        <f>'Penny War Tally'!K137</f>
        <v>1378</v>
      </c>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row>
    <row r="54" spans="1:210" s="3" customFormat="1" ht="12.75" hidden="1" customHeight="1">
      <c r="A54" s="5" t="s">
        <v>83</v>
      </c>
      <c r="B54" s="60" t="s">
        <v>12</v>
      </c>
      <c r="C54" s="60" t="s">
        <v>25</v>
      </c>
      <c r="D54" s="16" t="s">
        <v>18</v>
      </c>
      <c r="E54" s="33">
        <f>'Penny War Tally'!I105</f>
        <v>0</v>
      </c>
      <c r="F54" s="99">
        <f>'Penny War Tally'!K105</f>
        <v>0</v>
      </c>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row>
    <row r="55" spans="1:210" ht="12.75" hidden="1" customHeight="1">
      <c r="A55" s="4" t="s">
        <v>84</v>
      </c>
      <c r="B55" s="59" t="s">
        <v>150</v>
      </c>
      <c r="C55" s="59" t="s">
        <v>25</v>
      </c>
      <c r="D55" s="14" t="s">
        <v>17</v>
      </c>
      <c r="E55" s="32">
        <f>'Penny War Tally'!I107</f>
        <v>12.6</v>
      </c>
      <c r="F55" s="98">
        <f>'Penny War Tally'!K107</f>
        <v>1240</v>
      </c>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row>
    <row r="56" spans="1:210" s="3" customFormat="1" ht="12.75" hidden="1" customHeight="1">
      <c r="A56" s="5" t="s">
        <v>102</v>
      </c>
      <c r="B56" s="60" t="s">
        <v>151</v>
      </c>
      <c r="C56" s="60" t="s">
        <v>25</v>
      </c>
      <c r="D56" s="16" t="s">
        <v>17</v>
      </c>
      <c r="E56" s="33">
        <f>'Penny War Tally'!I109</f>
        <v>6.3</v>
      </c>
      <c r="F56" s="99">
        <f>'Penny War Tally'!K109</f>
        <v>590</v>
      </c>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row>
    <row r="57" spans="1:210" ht="12.75" hidden="1" customHeight="1">
      <c r="A57" s="4" t="s">
        <v>109</v>
      </c>
      <c r="B57" s="59" t="s">
        <v>149</v>
      </c>
      <c r="C57" s="59" t="s">
        <v>25</v>
      </c>
      <c r="D57" s="14" t="s">
        <v>17</v>
      </c>
      <c r="E57" s="32">
        <f>'Penny War Tally'!I111</f>
        <v>5.09</v>
      </c>
      <c r="F57" s="98">
        <f>'Penny War Tally'!K111</f>
        <v>-501</v>
      </c>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row>
    <row r="58" spans="1:210" s="3" customFormat="1" ht="12.75" customHeight="1">
      <c r="A58" s="5" t="s">
        <v>53</v>
      </c>
      <c r="B58" s="60" t="s">
        <v>149</v>
      </c>
      <c r="C58" s="60" t="s">
        <v>25</v>
      </c>
      <c r="D58" s="16" t="s">
        <v>17</v>
      </c>
      <c r="E58" s="33">
        <f>'Penny War Tally'!I61</f>
        <v>41.94</v>
      </c>
      <c r="F58" s="99">
        <f>'Penny War Tally'!K61</f>
        <v>3944</v>
      </c>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row>
    <row r="59" spans="1:210" ht="12.75" hidden="1" customHeight="1">
      <c r="A59" s="4" t="s">
        <v>86</v>
      </c>
      <c r="B59" s="59" t="s">
        <v>7</v>
      </c>
      <c r="C59" s="59" t="s">
        <v>25</v>
      </c>
      <c r="D59" s="14" t="s">
        <v>17</v>
      </c>
      <c r="E59" s="32">
        <f>'Penny War Tally'!I115</f>
        <v>0.12000000000000001</v>
      </c>
      <c r="F59" s="98">
        <f>'Penny War Tally'!K115</f>
        <v>-8</v>
      </c>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row>
    <row r="60" spans="1:210" s="3" customFormat="1" ht="12.75" hidden="1" customHeight="1">
      <c r="A60" s="5" t="s">
        <v>87</v>
      </c>
      <c r="B60" s="60" t="s">
        <v>152</v>
      </c>
      <c r="C60" s="60" t="s">
        <v>27</v>
      </c>
      <c r="D60" s="16" t="s">
        <v>17</v>
      </c>
      <c r="E60" s="33">
        <f>'Penny War Tally'!I117</f>
        <v>28.02</v>
      </c>
      <c r="F60" s="99">
        <f>'Penny War Tally'!K117</f>
        <v>526</v>
      </c>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row>
    <row r="61" spans="1:210" ht="12.75" hidden="1" customHeight="1">
      <c r="A61" s="4" t="s">
        <v>88</v>
      </c>
      <c r="B61" s="59" t="s">
        <v>149</v>
      </c>
      <c r="C61" s="59" t="s">
        <v>25</v>
      </c>
      <c r="D61" s="14" t="s">
        <v>17</v>
      </c>
      <c r="E61" s="32">
        <f>'Penny War Tally'!I119</f>
        <v>0.13</v>
      </c>
      <c r="F61" s="98">
        <f>'Penny War Tally'!K119</f>
        <v>-7</v>
      </c>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row>
    <row r="62" spans="1:210" s="3" customFormat="1" ht="12.75" hidden="1" customHeight="1">
      <c r="A62" s="5" t="s">
        <v>100</v>
      </c>
      <c r="B62" s="60" t="s">
        <v>156</v>
      </c>
      <c r="C62" s="60" t="s">
        <v>27</v>
      </c>
      <c r="D62" s="16" t="s">
        <v>17</v>
      </c>
      <c r="E62" s="33">
        <f>'Penny War Tally'!I121</f>
        <v>55.87</v>
      </c>
      <c r="F62" s="99">
        <f>'Penny War Tally'!K121</f>
        <v>-303</v>
      </c>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row>
    <row r="63" spans="1:210" ht="12.75" hidden="1" customHeight="1">
      <c r="A63" s="4" t="s">
        <v>89</v>
      </c>
      <c r="B63" s="59" t="s">
        <v>158</v>
      </c>
      <c r="C63" s="59" t="s">
        <v>25</v>
      </c>
      <c r="D63" s="14" t="s">
        <v>17</v>
      </c>
      <c r="E63" s="32">
        <f>'Penny War Tally'!I123</f>
        <v>54.18</v>
      </c>
      <c r="F63" s="98">
        <f>'Penny War Tally'!K123</f>
        <v>-5352</v>
      </c>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row>
    <row r="64" spans="1:210" s="3" customFormat="1" ht="12.75" hidden="1" customHeight="1">
      <c r="A64" s="5" t="s">
        <v>90</v>
      </c>
      <c r="B64" s="60" t="s">
        <v>150</v>
      </c>
      <c r="C64" s="60" t="s">
        <v>25</v>
      </c>
      <c r="D64" s="16" t="s">
        <v>17</v>
      </c>
      <c r="E64" s="33">
        <f>'Penny War Tally'!I125</f>
        <v>0.61</v>
      </c>
      <c r="F64" s="99">
        <f>'Penny War Tally'!K125</f>
        <v>61</v>
      </c>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row>
    <row r="65" spans="1:210" ht="12.75" hidden="1" customHeight="1">
      <c r="A65" s="4" t="s">
        <v>91</v>
      </c>
      <c r="B65" s="59" t="s">
        <v>150</v>
      </c>
      <c r="C65" s="59" t="s">
        <v>27</v>
      </c>
      <c r="D65" s="14" t="s">
        <v>18</v>
      </c>
      <c r="E65" s="32">
        <f>'Penny War Tally'!I127</f>
        <v>0</v>
      </c>
      <c r="F65" s="98">
        <f>'Penny War Tally'!K127</f>
        <v>0</v>
      </c>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row>
    <row r="66" spans="1:210" s="3" customFormat="1" ht="12.75" hidden="1" customHeight="1">
      <c r="A66" s="5" t="s">
        <v>92</v>
      </c>
      <c r="B66" s="60" t="s">
        <v>7</v>
      </c>
      <c r="C66" s="60" t="s">
        <v>25</v>
      </c>
      <c r="D66" s="16" t="s">
        <v>17</v>
      </c>
      <c r="E66" s="33">
        <f>'Penny War Tally'!I129</f>
        <v>43.28</v>
      </c>
      <c r="F66" s="99">
        <f>'Penny War Tally'!K129</f>
        <v>1948.0000000000002</v>
      </c>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row>
    <row r="67" spans="1:210" ht="12.75" hidden="1" customHeight="1">
      <c r="A67" s="4" t="s">
        <v>93</v>
      </c>
      <c r="B67" s="59" t="s">
        <v>158</v>
      </c>
      <c r="C67" s="59" t="s">
        <v>25</v>
      </c>
      <c r="D67" s="14" t="s">
        <v>17</v>
      </c>
      <c r="E67" s="32">
        <f>'Penny War Tally'!I131</f>
        <v>7.4399999999999995</v>
      </c>
      <c r="F67" s="98">
        <f>'Penny War Tally'!K131</f>
        <v>-716</v>
      </c>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row>
    <row r="68" spans="1:210" s="3" customFormat="1" ht="12.75" hidden="1" customHeight="1">
      <c r="A68" s="5" t="s">
        <v>94</v>
      </c>
      <c r="B68" s="60" t="s">
        <v>149</v>
      </c>
      <c r="C68" s="60" t="s">
        <v>25</v>
      </c>
      <c r="D68" s="16" t="s">
        <v>17</v>
      </c>
      <c r="E68" s="33">
        <f>'Penny War Tally'!I133</f>
        <v>3.96</v>
      </c>
      <c r="F68" s="99">
        <f>'Penny War Tally'!K133</f>
        <v>226</v>
      </c>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row>
    <row r="69" spans="1:210" ht="12.75" hidden="1" customHeight="1">
      <c r="A69" s="4" t="s">
        <v>95</v>
      </c>
      <c r="B69" s="59" t="s">
        <v>156</v>
      </c>
      <c r="C69" s="59" t="s">
        <v>27</v>
      </c>
      <c r="D69" s="14" t="s">
        <v>17</v>
      </c>
      <c r="E69" s="32">
        <f>'Penny War Tally'!I135</f>
        <v>0.25</v>
      </c>
      <c r="F69" s="98">
        <f>'Penny War Tally'!K135</f>
        <v>-25</v>
      </c>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row>
    <row r="70" spans="1:210" s="3" customFormat="1" ht="12.75" customHeight="1">
      <c r="A70" s="4"/>
      <c r="B70" s="59"/>
      <c r="C70" s="59"/>
      <c r="D70" s="14"/>
      <c r="E70" s="32"/>
      <c r="F70" s="98"/>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row>
    <row r="71" spans="1:210" s="3" customFormat="1" ht="12.75" customHeight="1">
      <c r="A71" s="48"/>
      <c r="B71" s="61"/>
      <c r="C71" s="61"/>
      <c r="D71" s="49"/>
      <c r="E71" s="74"/>
      <c r="F71" s="10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row>
    <row r="72" spans="1:210" s="50" customFormat="1" ht="12.75" customHeight="1">
      <c r="A72" s="62"/>
      <c r="B72" s="63"/>
      <c r="C72" s="63"/>
      <c r="D72" s="64"/>
      <c r="E72" s="75"/>
      <c r="F72" s="100"/>
    </row>
    <row r="73" spans="1:210" ht="12.75" customHeight="1">
      <c r="A73" s="65"/>
      <c r="B73" s="66"/>
      <c r="C73" s="66"/>
      <c r="D73" s="67"/>
      <c r="E73" s="34"/>
      <c r="F73" s="101"/>
    </row>
    <row r="79" spans="1:210" ht="12.75" customHeight="1">
      <c r="A79" s="50"/>
    </row>
  </sheetData>
  <sheetCalcPr fullCalcOnLoad="1"/>
  <autoFilter ref="A1:F69">
    <filterColumn colId="5">
      <top10 val="10" filterVal="3944"/>
    </filterColumn>
  </autoFilter>
  <sortState ref="A2:F69">
    <sortCondition descending="1" ref="F3:F69"/>
  </sortState>
  <phoneticPr fontId="1" type="noConversion"/>
  <pageMargins left="0.25" right="0.25" top="0.25" bottom="0.5" header="0.25" footer="0.5"/>
  <drawing r:id="rId1"/>
  <legacy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filterMode="1" enableFormatConditionsCalculation="0"/>
  <dimension ref="A1:HB73"/>
  <sheetViews>
    <sheetView zoomScale="125" workbookViewId="0">
      <pane ySplit="1" topLeftCell="A2" activePane="bottomLeft" state="frozen"/>
      <selection pane="bottomLeft" activeCell="E92" sqref="E92"/>
    </sheetView>
  </sheetViews>
  <sheetFormatPr baseColWidth="10" defaultColWidth="10.7109375" defaultRowHeight="12.75" customHeight="1"/>
  <cols>
    <col min="1" max="1" width="15.28515625" style="1" customWidth="1"/>
    <col min="2" max="3" width="8.28515625" style="11" customWidth="1"/>
    <col min="4" max="4" width="8.28515625" style="18" customWidth="1"/>
    <col min="5" max="6" width="8.28515625" style="2" customWidth="1"/>
    <col min="7" max="16384" width="10.7109375" style="2"/>
  </cols>
  <sheetData>
    <row r="1" spans="1:210" s="22" customFormat="1" ht="76" customHeight="1">
      <c r="A1" s="73" t="s">
        <v>101</v>
      </c>
      <c r="B1" s="21" t="s">
        <v>147</v>
      </c>
      <c r="C1" s="21" t="s">
        <v>23</v>
      </c>
      <c r="D1" s="68" t="s">
        <v>24</v>
      </c>
      <c r="E1" s="31" t="s">
        <v>29</v>
      </c>
      <c r="F1" s="37" t="s">
        <v>30</v>
      </c>
      <c r="G1" s="58"/>
      <c r="H1" s="80" t="s">
        <v>113</v>
      </c>
      <c r="I1" s="80">
        <f>'Penny War Tally'!I141</f>
        <v>3771.0600000000004</v>
      </c>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row>
    <row r="2" spans="1:210" s="3" customFormat="1" ht="13">
      <c r="A2" s="5" t="s">
        <v>111</v>
      </c>
      <c r="B2" s="60" t="s">
        <v>152</v>
      </c>
      <c r="C2" s="60" t="s">
        <v>25</v>
      </c>
      <c r="D2" s="16" t="s">
        <v>17</v>
      </c>
      <c r="E2" s="33">
        <f>'Penny War Tally'!I17</f>
        <v>869.58</v>
      </c>
      <c r="F2" s="99">
        <f>'Penny War Tally'!K17</f>
        <v>66038</v>
      </c>
      <c r="G2" s="50"/>
      <c r="H2" s="7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row>
    <row r="3" spans="1:210" ht="12.75" customHeight="1">
      <c r="A3" s="5" t="s">
        <v>127</v>
      </c>
      <c r="B3" s="60" t="s">
        <v>158</v>
      </c>
      <c r="C3" s="60" t="s">
        <v>25</v>
      </c>
      <c r="D3" s="16" t="s">
        <v>17</v>
      </c>
      <c r="E3" s="33">
        <f>'Penny War Tally'!I73</f>
        <v>751.31000000000006</v>
      </c>
      <c r="F3" s="99">
        <f>'Penny War Tally'!K73</f>
        <v>49611</v>
      </c>
      <c r="G3" s="50"/>
      <c r="H3" s="79"/>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row>
    <row r="4" spans="1:210" s="3" customFormat="1" ht="12.75" customHeight="1">
      <c r="A4" s="5" t="s">
        <v>85</v>
      </c>
      <c r="B4" s="60" t="s">
        <v>158</v>
      </c>
      <c r="C4" s="60" t="s">
        <v>25</v>
      </c>
      <c r="D4" s="16" t="s">
        <v>17</v>
      </c>
      <c r="E4" s="33">
        <f>'Penny War Tally'!I113</f>
        <v>592.59999999999991</v>
      </c>
      <c r="F4" s="99">
        <f>'Penny War Tally'!K113</f>
        <v>19020</v>
      </c>
      <c r="G4" s="50"/>
      <c r="H4" s="79"/>
      <c r="I4" s="77"/>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row>
    <row r="5" spans="1:210" ht="12.75" customHeight="1">
      <c r="A5" s="4" t="s">
        <v>76</v>
      </c>
      <c r="B5" s="59" t="s">
        <v>150</v>
      </c>
      <c r="C5" s="59" t="s">
        <v>25</v>
      </c>
      <c r="D5" s="14" t="s">
        <v>17</v>
      </c>
      <c r="E5" s="32">
        <f>'Penny War Tally'!I91</f>
        <v>285.96999999999997</v>
      </c>
      <c r="F5" s="98">
        <f>'Penny War Tally'!K91</f>
        <v>23017</v>
      </c>
      <c r="G5" s="50"/>
      <c r="H5" s="50"/>
      <c r="I5" s="78"/>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row>
    <row r="6" spans="1:210" s="3" customFormat="1" ht="12.75" customHeight="1">
      <c r="A6" s="5" t="s">
        <v>49</v>
      </c>
      <c r="B6" s="60" t="s">
        <v>152</v>
      </c>
      <c r="C6" s="60" t="s">
        <v>25</v>
      </c>
      <c r="D6" s="16" t="s">
        <v>17</v>
      </c>
      <c r="E6" s="33">
        <f>'Penny War Tally'!I49</f>
        <v>224.57</v>
      </c>
      <c r="F6" s="99">
        <f>'Penny War Tally'!K49</f>
        <v>15107</v>
      </c>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row>
    <row r="7" spans="1:210" ht="12.75" customHeight="1">
      <c r="A7" s="5" t="s">
        <v>34</v>
      </c>
      <c r="B7" s="60" t="s">
        <v>153</v>
      </c>
      <c r="C7" s="60" t="s">
        <v>25</v>
      </c>
      <c r="D7" s="16" t="s">
        <v>17</v>
      </c>
      <c r="E7" s="33">
        <f>'Penny War Tally'!I13</f>
        <v>163.01999999999998</v>
      </c>
      <c r="F7" s="99">
        <f>'Penny War Tally'!K13</f>
        <v>10531.999999999998</v>
      </c>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row>
    <row r="8" spans="1:210" s="3" customFormat="1" ht="12.75" customHeight="1">
      <c r="A8" s="5" t="s">
        <v>69</v>
      </c>
      <c r="B8" s="60" t="s">
        <v>7</v>
      </c>
      <c r="C8" s="60" t="s">
        <v>25</v>
      </c>
      <c r="D8" s="16" t="s">
        <v>17</v>
      </c>
      <c r="E8" s="33">
        <f>'Penny War Tally'!I69</f>
        <v>162.10000000000002</v>
      </c>
      <c r="F8" s="99">
        <f>'Penny War Tally'!K69</f>
        <v>5040.0000000000027</v>
      </c>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row>
    <row r="9" spans="1:210" ht="12.75" customHeight="1">
      <c r="A9" s="5" t="s">
        <v>75</v>
      </c>
      <c r="B9" s="60" t="s">
        <v>152</v>
      </c>
      <c r="C9" s="60" t="s">
        <v>27</v>
      </c>
      <c r="D9" s="16" t="s">
        <v>17</v>
      </c>
      <c r="E9" s="33">
        <f>'Penny War Tally'!I89</f>
        <v>96.23</v>
      </c>
      <c r="F9" s="99">
        <f>'Penny War Tally'!K89</f>
        <v>9133</v>
      </c>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row>
    <row r="10" spans="1:210" s="3" customFormat="1" ht="12.75" customHeight="1">
      <c r="A10" s="4" t="s">
        <v>126</v>
      </c>
      <c r="B10" s="59" t="s">
        <v>150</v>
      </c>
      <c r="C10" s="59" t="s">
        <v>25</v>
      </c>
      <c r="D10" s="14" t="s">
        <v>17</v>
      </c>
      <c r="E10" s="32">
        <f>'Penny War Tally'!I47</f>
        <v>82.05</v>
      </c>
      <c r="F10" s="98">
        <f>'Penny War Tally'!K47</f>
        <v>7345</v>
      </c>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row>
    <row r="11" spans="1:210" ht="12.75" customHeight="1">
      <c r="A11" s="5" t="s">
        <v>100</v>
      </c>
      <c r="B11" s="60" t="s">
        <v>156</v>
      </c>
      <c r="C11" s="60" t="s">
        <v>27</v>
      </c>
      <c r="D11" s="16" t="s">
        <v>17</v>
      </c>
      <c r="E11" s="33">
        <f>'Penny War Tally'!I121</f>
        <v>55.87</v>
      </c>
      <c r="F11" s="99">
        <f>'Penny War Tally'!K121</f>
        <v>-303</v>
      </c>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row>
    <row r="12" spans="1:210" s="3" customFormat="1" ht="12.75" hidden="1" customHeight="1">
      <c r="A12" s="4" t="s">
        <v>89</v>
      </c>
      <c r="B12" s="59" t="s">
        <v>158</v>
      </c>
      <c r="C12" s="59" t="s">
        <v>25</v>
      </c>
      <c r="D12" s="14" t="s">
        <v>17</v>
      </c>
      <c r="E12" s="32">
        <f>'Penny War Tally'!I123</f>
        <v>54.18</v>
      </c>
      <c r="F12" s="98">
        <f>'Penny War Tally'!K123</f>
        <v>-5352</v>
      </c>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row>
    <row r="13" spans="1:210" ht="12.75" hidden="1" customHeight="1">
      <c r="A13" s="5" t="s">
        <v>92</v>
      </c>
      <c r="B13" s="60" t="s">
        <v>7</v>
      </c>
      <c r="C13" s="60" t="s">
        <v>25</v>
      </c>
      <c r="D13" s="16" t="s">
        <v>17</v>
      </c>
      <c r="E13" s="33">
        <f>'Penny War Tally'!I129</f>
        <v>43.28</v>
      </c>
      <c r="F13" s="99">
        <f>'Penny War Tally'!K129</f>
        <v>1948.0000000000002</v>
      </c>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row>
    <row r="14" spans="1:210" s="3" customFormat="1" ht="12.75" hidden="1" customHeight="1">
      <c r="A14" s="5" t="s">
        <v>53</v>
      </c>
      <c r="B14" s="60" t="s">
        <v>149</v>
      </c>
      <c r="C14" s="60" t="s">
        <v>25</v>
      </c>
      <c r="D14" s="16" t="s">
        <v>17</v>
      </c>
      <c r="E14" s="33">
        <f>'Penny War Tally'!I61</f>
        <v>41.94</v>
      </c>
      <c r="F14" s="99">
        <f>'Penny War Tally'!K61</f>
        <v>3944</v>
      </c>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row>
    <row r="15" spans="1:210" ht="12.75" hidden="1" customHeight="1">
      <c r="A15" s="4" t="s">
        <v>35</v>
      </c>
      <c r="B15" s="59" t="s">
        <v>155</v>
      </c>
      <c r="C15" s="59" t="s">
        <v>25</v>
      </c>
      <c r="D15" s="14" t="s">
        <v>17</v>
      </c>
      <c r="E15" s="32">
        <f>'Penny War Tally'!I19</f>
        <v>40.409999999999997</v>
      </c>
      <c r="F15" s="98">
        <f>'Penny War Tally'!K19</f>
        <v>-3668.9999999999995</v>
      </c>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row>
    <row r="16" spans="1:210" s="3" customFormat="1" ht="12.75" hidden="1" customHeight="1">
      <c r="A16" s="4" t="s">
        <v>70</v>
      </c>
      <c r="B16" s="59" t="s">
        <v>155</v>
      </c>
      <c r="C16" s="59" t="s">
        <v>25</v>
      </c>
      <c r="D16" s="14" t="s">
        <v>17</v>
      </c>
      <c r="E16" s="32">
        <f>'Penny War Tally'!I71</f>
        <v>36.96</v>
      </c>
      <c r="F16" s="98">
        <f>'Penny War Tally'!K71</f>
        <v>3426</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row>
    <row r="17" spans="1:210" ht="12.75" hidden="1" customHeight="1">
      <c r="A17" s="4" t="s">
        <v>123</v>
      </c>
      <c r="B17" s="59" t="s">
        <v>149</v>
      </c>
      <c r="C17" s="59" t="s">
        <v>25</v>
      </c>
      <c r="D17" s="14" t="s">
        <v>17</v>
      </c>
      <c r="E17" s="32">
        <f>'Penny War Tally'!I3</f>
        <v>36.28</v>
      </c>
      <c r="F17" s="98">
        <f>'Penny War Tally'!K3</f>
        <v>3628</v>
      </c>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row>
    <row r="18" spans="1:210" s="3" customFormat="1" ht="12.75" hidden="1" customHeight="1">
      <c r="A18" s="5" t="s">
        <v>87</v>
      </c>
      <c r="B18" s="60" t="s">
        <v>152</v>
      </c>
      <c r="C18" s="60" t="s">
        <v>27</v>
      </c>
      <c r="D18" s="16" t="s">
        <v>17</v>
      </c>
      <c r="E18" s="33">
        <f>'Penny War Tally'!I117</f>
        <v>28.02</v>
      </c>
      <c r="F18" s="99">
        <f>'Penny War Tally'!K117</f>
        <v>526</v>
      </c>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row>
    <row r="19" spans="1:210" ht="12.75" hidden="1" customHeight="1">
      <c r="A19" s="5" t="s">
        <v>46</v>
      </c>
      <c r="B19" s="60" t="s">
        <v>155</v>
      </c>
      <c r="C19" s="60" t="s">
        <v>25</v>
      </c>
      <c r="D19" s="16" t="s">
        <v>17</v>
      </c>
      <c r="E19" s="33">
        <f>'Penny War Tally'!I41</f>
        <v>26.46</v>
      </c>
      <c r="F19" s="99">
        <f>'Penny War Tally'!K41</f>
        <v>-2644</v>
      </c>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row>
    <row r="20" spans="1:210" s="3" customFormat="1" ht="12.75" hidden="1" customHeight="1">
      <c r="A20" s="5" t="s">
        <v>96</v>
      </c>
      <c r="B20" s="60" t="s">
        <v>16</v>
      </c>
      <c r="C20" s="60" t="s">
        <v>27</v>
      </c>
      <c r="D20" s="16" t="s">
        <v>17</v>
      </c>
      <c r="E20" s="33">
        <f>'Penny War Tally'!I137</f>
        <v>26.28</v>
      </c>
      <c r="F20" s="99">
        <f>'Penny War Tally'!K137</f>
        <v>1378</v>
      </c>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row>
    <row r="21" spans="1:210" ht="12.75" hidden="1" customHeight="1">
      <c r="A21" s="5" t="s">
        <v>40</v>
      </c>
      <c r="B21" s="60" t="s">
        <v>149</v>
      </c>
      <c r="C21" s="60" t="s">
        <v>25</v>
      </c>
      <c r="D21" s="16" t="s">
        <v>17</v>
      </c>
      <c r="E21" s="33">
        <f>'Penny War Tally'!I29</f>
        <v>21.84</v>
      </c>
      <c r="F21" s="99">
        <f>'Penny War Tally'!K29</f>
        <v>1934</v>
      </c>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row>
    <row r="22" spans="1:210" s="3" customFormat="1" ht="12.75" hidden="1" customHeight="1">
      <c r="A22" s="5" t="s">
        <v>81</v>
      </c>
      <c r="B22" s="60" t="s">
        <v>152</v>
      </c>
      <c r="C22" s="60" t="s">
        <v>25</v>
      </c>
      <c r="D22" s="16" t="s">
        <v>17</v>
      </c>
      <c r="E22" s="33">
        <f>'Penny War Tally'!I101</f>
        <v>17.64</v>
      </c>
      <c r="F22" s="99">
        <f>'Penny War Tally'!K101</f>
        <v>-996</v>
      </c>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row>
    <row r="23" spans="1:210" ht="12.75" hidden="1" customHeight="1">
      <c r="A23" s="4" t="s">
        <v>72</v>
      </c>
      <c r="B23" s="59" t="s">
        <v>151</v>
      </c>
      <c r="C23" s="59" t="s">
        <v>25</v>
      </c>
      <c r="D23" s="14" t="s">
        <v>17</v>
      </c>
      <c r="E23" s="32">
        <f>'Penny War Tally'!I83</f>
        <v>15.4</v>
      </c>
      <c r="F23" s="98">
        <f>'Penny War Tally'!K83</f>
        <v>1460</v>
      </c>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row>
    <row r="24" spans="1:210" s="3" customFormat="1" ht="12.75" hidden="1" customHeight="1">
      <c r="A24" s="4" t="s">
        <v>84</v>
      </c>
      <c r="B24" s="59" t="s">
        <v>150</v>
      </c>
      <c r="C24" s="59" t="s">
        <v>25</v>
      </c>
      <c r="D24" s="14" t="s">
        <v>17</v>
      </c>
      <c r="E24" s="32">
        <f>'Penny War Tally'!I107</f>
        <v>12.6</v>
      </c>
      <c r="F24" s="98">
        <f>'Penny War Tally'!K107</f>
        <v>1240</v>
      </c>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row>
    <row r="25" spans="1:210" ht="12.75" hidden="1" customHeight="1">
      <c r="A25" s="4" t="s">
        <v>106</v>
      </c>
      <c r="B25" s="59" t="s">
        <v>150</v>
      </c>
      <c r="C25" s="59" t="s">
        <v>25</v>
      </c>
      <c r="D25" s="14" t="s">
        <v>17</v>
      </c>
      <c r="E25" s="32">
        <f>'Penny War Tally'!I15</f>
        <v>11.89</v>
      </c>
      <c r="F25" s="98">
        <f>'Penny War Tally'!K15</f>
        <v>1189</v>
      </c>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row>
    <row r="26" spans="1:210" s="3" customFormat="1" ht="12.75" hidden="1" customHeight="1">
      <c r="A26" s="4" t="s">
        <v>45</v>
      </c>
      <c r="B26" s="59" t="s">
        <v>151</v>
      </c>
      <c r="C26" s="59" t="s">
        <v>25</v>
      </c>
      <c r="D26" s="14" t="s">
        <v>17</v>
      </c>
      <c r="E26" s="32">
        <f>'Penny War Tally'!I39</f>
        <v>8.85</v>
      </c>
      <c r="F26" s="98">
        <f>'Penny War Tally'!K39</f>
        <v>-475</v>
      </c>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row>
    <row r="27" spans="1:210" ht="12.75" hidden="1" customHeight="1">
      <c r="A27" s="5" t="s">
        <v>73</v>
      </c>
      <c r="B27" s="60" t="s">
        <v>158</v>
      </c>
      <c r="C27" s="60" t="s">
        <v>27</v>
      </c>
      <c r="D27" s="16" t="s">
        <v>17</v>
      </c>
      <c r="E27" s="33">
        <f>'Penny War Tally'!I85</f>
        <v>7.8800000000000008</v>
      </c>
      <c r="F27" s="99">
        <f>'Penny War Tally'!K85</f>
        <v>358</v>
      </c>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row>
    <row r="28" spans="1:210" s="3" customFormat="1" ht="12.75" hidden="1" customHeight="1">
      <c r="A28" s="4" t="s">
        <v>93</v>
      </c>
      <c r="B28" s="59" t="s">
        <v>158</v>
      </c>
      <c r="C28" s="59" t="s">
        <v>25</v>
      </c>
      <c r="D28" s="14" t="s">
        <v>17</v>
      </c>
      <c r="E28" s="32">
        <f>'Penny War Tally'!I131</f>
        <v>7.4399999999999995</v>
      </c>
      <c r="F28" s="98">
        <f>'Penny War Tally'!K131</f>
        <v>-716</v>
      </c>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row>
    <row r="29" spans="1:210" ht="12.75" hidden="1" customHeight="1">
      <c r="A29" s="4" t="s">
        <v>104</v>
      </c>
      <c r="B29" s="59" t="s">
        <v>150</v>
      </c>
      <c r="C29" s="59" t="s">
        <v>25</v>
      </c>
      <c r="D29" s="14" t="s">
        <v>17</v>
      </c>
      <c r="E29" s="32">
        <f>'Penny War Tally'!I67</f>
        <v>6.68</v>
      </c>
      <c r="F29" s="98">
        <f>'Penny War Tally'!K67</f>
        <v>-402</v>
      </c>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row>
    <row r="30" spans="1:210" s="3" customFormat="1" ht="12.75" hidden="1" customHeight="1">
      <c r="A30" s="5" t="s">
        <v>102</v>
      </c>
      <c r="B30" s="60" t="s">
        <v>151</v>
      </c>
      <c r="C30" s="60" t="s">
        <v>25</v>
      </c>
      <c r="D30" s="16" t="s">
        <v>17</v>
      </c>
      <c r="E30" s="33">
        <f>'Penny War Tally'!I109</f>
        <v>6.3</v>
      </c>
      <c r="F30" s="99">
        <f>'Penny War Tally'!K109</f>
        <v>590</v>
      </c>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row>
    <row r="31" spans="1:210" ht="12.75" hidden="1" customHeight="1">
      <c r="A31" s="4" t="s">
        <v>71</v>
      </c>
      <c r="B31" s="59" t="s">
        <v>152</v>
      </c>
      <c r="C31" s="59" t="s">
        <v>25</v>
      </c>
      <c r="D31" s="14" t="s">
        <v>17</v>
      </c>
      <c r="E31" s="32">
        <f>'Penny War Tally'!I75</f>
        <v>5.75</v>
      </c>
      <c r="F31" s="98">
        <f>'Penny War Tally'!K75</f>
        <v>525</v>
      </c>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row>
    <row r="32" spans="1:210" s="3" customFormat="1" ht="12.75" hidden="1" customHeight="1">
      <c r="A32" s="4" t="s">
        <v>109</v>
      </c>
      <c r="B32" s="59" t="s">
        <v>149</v>
      </c>
      <c r="C32" s="59" t="s">
        <v>25</v>
      </c>
      <c r="D32" s="14" t="s">
        <v>17</v>
      </c>
      <c r="E32" s="32">
        <f>'Penny War Tally'!I111</f>
        <v>5.09</v>
      </c>
      <c r="F32" s="98">
        <f>'Penny War Tally'!K111</f>
        <v>-501</v>
      </c>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row>
    <row r="33" spans="1:210" ht="12.75" hidden="1" customHeight="1">
      <c r="A33" s="5" t="s">
        <v>94</v>
      </c>
      <c r="B33" s="60" t="s">
        <v>149</v>
      </c>
      <c r="C33" s="60" t="s">
        <v>25</v>
      </c>
      <c r="D33" s="16" t="s">
        <v>17</v>
      </c>
      <c r="E33" s="33">
        <f>'Penny War Tally'!I133</f>
        <v>3.96</v>
      </c>
      <c r="F33" s="99">
        <f>'Penny War Tally'!K133</f>
        <v>226</v>
      </c>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row>
    <row r="34" spans="1:210" s="3" customFormat="1" ht="12.75" hidden="1" customHeight="1">
      <c r="A34" s="4" t="s">
        <v>107</v>
      </c>
      <c r="B34" s="59" t="s">
        <v>150</v>
      </c>
      <c r="C34" s="59" t="s">
        <v>25</v>
      </c>
      <c r="D34" s="14" t="s">
        <v>17</v>
      </c>
      <c r="E34" s="32">
        <f>'Penny War Tally'!I79</f>
        <v>3.55</v>
      </c>
      <c r="F34" s="98">
        <f>'Penny War Tally'!K79</f>
        <v>75</v>
      </c>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row>
    <row r="35" spans="1:210" ht="12.75" hidden="1" customHeight="1">
      <c r="A35" s="4" t="s">
        <v>78</v>
      </c>
      <c r="B35" s="59" t="s">
        <v>156</v>
      </c>
      <c r="C35" s="59" t="s">
        <v>27</v>
      </c>
      <c r="D35" s="14" t="s">
        <v>17</v>
      </c>
      <c r="E35" s="32">
        <f>'Penny War Tally'!I95</f>
        <v>3.4400000000000004</v>
      </c>
      <c r="F35" s="98">
        <f>'Penny War Tally'!K95</f>
        <v>14</v>
      </c>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row>
    <row r="36" spans="1:210" s="3" customFormat="1" ht="12.75" hidden="1" customHeight="1">
      <c r="A36" s="4" t="s">
        <v>74</v>
      </c>
      <c r="B36" s="59" t="s">
        <v>150</v>
      </c>
      <c r="C36" s="59" t="s">
        <v>25</v>
      </c>
      <c r="D36" s="14" t="s">
        <v>17</v>
      </c>
      <c r="E36" s="32">
        <f>'Penny War Tally'!I87</f>
        <v>3.1700000000000004</v>
      </c>
      <c r="F36" s="98">
        <f>'Penny War Tally'!K87</f>
        <v>227</v>
      </c>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row>
    <row r="37" spans="1:210" ht="12.75" hidden="1" customHeight="1">
      <c r="A37" s="4" t="s">
        <v>54</v>
      </c>
      <c r="B37" s="59" t="s">
        <v>149</v>
      </c>
      <c r="C37" s="59" t="s">
        <v>27</v>
      </c>
      <c r="D37" s="14" t="s">
        <v>17</v>
      </c>
      <c r="E37" s="32">
        <f>'Penny War Tally'!I63</f>
        <v>2.0499999999999998</v>
      </c>
      <c r="F37" s="98">
        <f>'Penny War Tally'!K63</f>
        <v>-175</v>
      </c>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row>
    <row r="38" spans="1:210" s="3" customFormat="1" ht="12.75" hidden="1" customHeight="1">
      <c r="A38" s="5" t="s">
        <v>112</v>
      </c>
      <c r="B38" s="60" t="s">
        <v>158</v>
      </c>
      <c r="C38" s="60" t="s">
        <v>25</v>
      </c>
      <c r="D38" s="16" t="s">
        <v>17</v>
      </c>
      <c r="E38" s="33">
        <f>'Penny War Tally'!I81</f>
        <v>1.57</v>
      </c>
      <c r="F38" s="99">
        <f>'Penny War Tally'!K81</f>
        <v>-143</v>
      </c>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row>
    <row r="39" spans="1:210" ht="12.75" hidden="1" customHeight="1">
      <c r="A39" s="5" t="s">
        <v>38</v>
      </c>
      <c r="B39" s="60" t="s">
        <v>158</v>
      </c>
      <c r="C39" s="60" t="s">
        <v>25</v>
      </c>
      <c r="D39" s="16" t="s">
        <v>17</v>
      </c>
      <c r="E39" s="33">
        <f>'Penny War Tally'!I25</f>
        <v>1.27</v>
      </c>
      <c r="F39" s="99">
        <f>'Penny War Tally'!K25</f>
        <v>127</v>
      </c>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row>
    <row r="40" spans="1:210" s="3" customFormat="1" ht="12.75" hidden="1" customHeight="1">
      <c r="A40" s="5" t="s">
        <v>42</v>
      </c>
      <c r="B40" s="60" t="s">
        <v>148</v>
      </c>
      <c r="C40" s="60" t="s">
        <v>27</v>
      </c>
      <c r="D40" s="16" t="s">
        <v>17</v>
      </c>
      <c r="E40" s="33">
        <f>'Penny War Tally'!I33</f>
        <v>1.25</v>
      </c>
      <c r="F40" s="99">
        <f>'Penny War Tally'!K33</f>
        <v>-125</v>
      </c>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row>
    <row r="41" spans="1:210" ht="12.75" hidden="1" customHeight="1">
      <c r="A41" s="5" t="s">
        <v>36</v>
      </c>
      <c r="B41" s="60" t="s">
        <v>156</v>
      </c>
      <c r="C41" s="60" t="s">
        <v>27</v>
      </c>
      <c r="D41" s="16" t="s">
        <v>17</v>
      </c>
      <c r="E41" s="33">
        <f>'Penny War Tally'!I21</f>
        <v>1.22</v>
      </c>
      <c r="F41" s="99">
        <f>'Penny War Tally'!K21</f>
        <v>-118</v>
      </c>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row>
    <row r="42" spans="1:210" s="3" customFormat="1" ht="12.75" hidden="1" customHeight="1">
      <c r="A42" s="4" t="s">
        <v>82</v>
      </c>
      <c r="B42" s="59" t="s">
        <v>149</v>
      </c>
      <c r="C42" s="59" t="s">
        <v>25</v>
      </c>
      <c r="D42" s="14" t="s">
        <v>17</v>
      </c>
      <c r="E42" s="32">
        <f>'Penny War Tally'!I103</f>
        <v>1.1100000000000001</v>
      </c>
      <c r="F42" s="98">
        <f>'Penny War Tally'!K103</f>
        <v>-109.00000000000001</v>
      </c>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row>
    <row r="43" spans="1:210" ht="12.75" hidden="1" customHeight="1">
      <c r="A43" s="4" t="s">
        <v>52</v>
      </c>
      <c r="B43" s="59" t="s">
        <v>156</v>
      </c>
      <c r="C43" s="59" t="s">
        <v>25</v>
      </c>
      <c r="D43" s="14" t="s">
        <v>17</v>
      </c>
      <c r="E43" s="32">
        <f>'Penny War Tally'!I55</f>
        <v>0.71</v>
      </c>
      <c r="F43" s="98">
        <f>'Penny War Tally'!K55</f>
        <v>1</v>
      </c>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row>
    <row r="44" spans="1:210" s="3" customFormat="1" ht="12.75" hidden="1" customHeight="1">
      <c r="A44" s="5" t="s">
        <v>90</v>
      </c>
      <c r="B44" s="60" t="s">
        <v>150</v>
      </c>
      <c r="C44" s="60" t="s">
        <v>25</v>
      </c>
      <c r="D44" s="16" t="s">
        <v>17</v>
      </c>
      <c r="E44" s="33">
        <f>'Penny War Tally'!I125</f>
        <v>0.61</v>
      </c>
      <c r="F44" s="99">
        <f>'Penny War Tally'!K125</f>
        <v>61</v>
      </c>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row>
    <row r="45" spans="1:210" ht="12.75" hidden="1" customHeight="1">
      <c r="A45" s="4" t="s">
        <v>41</v>
      </c>
      <c r="B45" s="59" t="s">
        <v>156</v>
      </c>
      <c r="C45" s="59" t="s">
        <v>27</v>
      </c>
      <c r="D45" s="14" t="s">
        <v>17</v>
      </c>
      <c r="E45" s="32">
        <f>'Penny War Tally'!I31</f>
        <v>0.5</v>
      </c>
      <c r="F45" s="98">
        <f>'Penny War Tally'!K31</f>
        <v>50</v>
      </c>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row>
    <row r="46" spans="1:210" s="3" customFormat="1" ht="12.75" hidden="1" customHeight="1">
      <c r="A46" s="5" t="s">
        <v>44</v>
      </c>
      <c r="B46" s="60" t="s">
        <v>158</v>
      </c>
      <c r="C46" s="60" t="s">
        <v>27</v>
      </c>
      <c r="D46" s="16" t="s">
        <v>17</v>
      </c>
      <c r="E46" s="33">
        <f>'Penny War Tally'!I37</f>
        <v>0.35</v>
      </c>
      <c r="F46" s="99">
        <f>'Penny War Tally'!K37</f>
        <v>-35</v>
      </c>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row>
    <row r="47" spans="1:210" ht="12.75" hidden="1" customHeight="1">
      <c r="A47" s="4" t="s">
        <v>108</v>
      </c>
      <c r="B47" s="59" t="s">
        <v>150</v>
      </c>
      <c r="C47" s="59" t="s">
        <v>27</v>
      </c>
      <c r="D47" s="14" t="s">
        <v>17</v>
      </c>
      <c r="E47" s="32">
        <f>'Penny War Tally'!I59</f>
        <v>0.3</v>
      </c>
      <c r="F47" s="98">
        <f>'Penny War Tally'!K59</f>
        <v>-30</v>
      </c>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row>
    <row r="48" spans="1:210" s="3" customFormat="1" ht="12.75" hidden="1" customHeight="1">
      <c r="A48" s="5" t="s">
        <v>77</v>
      </c>
      <c r="B48" s="60" t="s">
        <v>149</v>
      </c>
      <c r="C48" s="60" t="s">
        <v>25</v>
      </c>
      <c r="D48" s="16" t="s">
        <v>17</v>
      </c>
      <c r="E48" s="33">
        <f>'Penny War Tally'!I93</f>
        <v>0.28999999999999998</v>
      </c>
      <c r="F48" s="99">
        <f>'Penny War Tally'!K93</f>
        <v>28.999999999999996</v>
      </c>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row>
    <row r="49" spans="1:210" ht="12.75" hidden="1" customHeight="1">
      <c r="A49" s="4" t="s">
        <v>50</v>
      </c>
      <c r="B49" s="59" t="s">
        <v>155</v>
      </c>
      <c r="C49" s="59" t="s">
        <v>25</v>
      </c>
      <c r="D49" s="14" t="s">
        <v>17</v>
      </c>
      <c r="E49" s="32">
        <f>'Penny War Tally'!I51</f>
        <v>0.26</v>
      </c>
      <c r="F49" s="98">
        <f>'Penny War Tally'!K51</f>
        <v>26</v>
      </c>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row>
    <row r="50" spans="1:210" s="3" customFormat="1" ht="12.75" hidden="1" customHeight="1">
      <c r="A50" s="4" t="s">
        <v>95</v>
      </c>
      <c r="B50" s="59" t="s">
        <v>156</v>
      </c>
      <c r="C50" s="59" t="s">
        <v>27</v>
      </c>
      <c r="D50" s="14" t="s">
        <v>17</v>
      </c>
      <c r="E50" s="32">
        <f>'Penny War Tally'!I135</f>
        <v>0.25</v>
      </c>
      <c r="F50" s="98">
        <f>'Penny War Tally'!K135</f>
        <v>-25</v>
      </c>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row>
    <row r="51" spans="1:210" ht="12.75" hidden="1" customHeight="1">
      <c r="A51" s="4" t="s">
        <v>88</v>
      </c>
      <c r="B51" s="59" t="s">
        <v>149</v>
      </c>
      <c r="C51" s="59" t="s">
        <v>25</v>
      </c>
      <c r="D51" s="14" t="s">
        <v>17</v>
      </c>
      <c r="E51" s="32">
        <f>'Penny War Tally'!I119</f>
        <v>0.13</v>
      </c>
      <c r="F51" s="98">
        <f>'Penny War Tally'!K119</f>
        <v>-7</v>
      </c>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row>
    <row r="52" spans="1:210" s="3" customFormat="1" ht="12.75" hidden="1" customHeight="1">
      <c r="A52" s="4" t="s">
        <v>86</v>
      </c>
      <c r="B52" s="59" t="s">
        <v>7</v>
      </c>
      <c r="C52" s="59" t="s">
        <v>25</v>
      </c>
      <c r="D52" s="14" t="s">
        <v>17</v>
      </c>
      <c r="E52" s="32">
        <f>'Penny War Tally'!I115</f>
        <v>0.12000000000000001</v>
      </c>
      <c r="F52" s="98">
        <f>'Penny War Tally'!K115</f>
        <v>-8</v>
      </c>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row>
    <row r="53" spans="1:210" ht="12.75" hidden="1" customHeight="1">
      <c r="A53" s="4" t="s">
        <v>37</v>
      </c>
      <c r="B53" s="59" t="s">
        <v>150</v>
      </c>
      <c r="C53" s="59" t="s">
        <v>25</v>
      </c>
      <c r="D53" s="14" t="s">
        <v>17</v>
      </c>
      <c r="E53" s="32">
        <f>'Penny War Tally'!I23</f>
        <v>0.1</v>
      </c>
      <c r="F53" s="98">
        <f>'Penny War Tally'!K23</f>
        <v>-10</v>
      </c>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row>
    <row r="54" spans="1:210" s="3" customFormat="1" ht="12.75" hidden="1" customHeight="1">
      <c r="A54" s="5" t="s">
        <v>48</v>
      </c>
      <c r="B54" s="60" t="s">
        <v>158</v>
      </c>
      <c r="C54" s="60" t="s">
        <v>25</v>
      </c>
      <c r="D54" s="16" t="s">
        <v>17</v>
      </c>
      <c r="E54" s="33">
        <f>'Penny War Tally'!I45</f>
        <v>0.1</v>
      </c>
      <c r="F54" s="99">
        <f>'Penny War Tally'!K45</f>
        <v>-10</v>
      </c>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row>
    <row r="55" spans="1:210" ht="12.75" hidden="1" customHeight="1">
      <c r="A55" s="5" t="s">
        <v>79</v>
      </c>
      <c r="B55" s="60" t="s">
        <v>158</v>
      </c>
      <c r="C55" s="60" t="s">
        <v>27</v>
      </c>
      <c r="D55" s="16" t="s">
        <v>17</v>
      </c>
      <c r="E55" s="33">
        <f>'Penny War Tally'!I97</f>
        <v>0.1</v>
      </c>
      <c r="F55" s="99">
        <f>'Penny War Tally'!K97</f>
        <v>-10</v>
      </c>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row>
    <row r="56" spans="1:210" s="3" customFormat="1" ht="12.75" hidden="1" customHeight="1">
      <c r="A56" s="5" t="s">
        <v>51</v>
      </c>
      <c r="B56" s="60" t="s">
        <v>148</v>
      </c>
      <c r="C56" s="60" t="s">
        <v>25</v>
      </c>
      <c r="D56" s="16" t="s">
        <v>17</v>
      </c>
      <c r="E56" s="33">
        <f>'Penny War Tally'!I53</f>
        <v>6.9999999999999993E-2</v>
      </c>
      <c r="F56" s="99">
        <f>'Penny War Tally'!K53</f>
        <v>6.9999999999999991</v>
      </c>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row>
    <row r="57" spans="1:210" ht="12.75" hidden="1" customHeight="1">
      <c r="A57" s="4" t="s">
        <v>47</v>
      </c>
      <c r="B57" s="59" t="s">
        <v>156</v>
      </c>
      <c r="C57" s="59" t="s">
        <v>27</v>
      </c>
      <c r="D57" s="14" t="s">
        <v>17</v>
      </c>
      <c r="E57" s="32">
        <f>'Penny War Tally'!I43</f>
        <v>6.0000000000000005E-2</v>
      </c>
      <c r="F57" s="98">
        <f>'Penny War Tally'!K43</f>
        <v>-4</v>
      </c>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row>
    <row r="58" spans="1:210" s="3" customFormat="1" ht="12.75" hidden="1" customHeight="1">
      <c r="A58" s="5" t="s">
        <v>128</v>
      </c>
      <c r="B58" s="60" t="s">
        <v>152</v>
      </c>
      <c r="C58" s="60" t="s">
        <v>25</v>
      </c>
      <c r="D58" s="16" t="s">
        <v>17</v>
      </c>
      <c r="E58" s="33">
        <f>'Penny War Tally'!I77</f>
        <v>0.04</v>
      </c>
      <c r="F58" s="99">
        <f>'Penny War Tally'!K77</f>
        <v>4</v>
      </c>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row>
    <row r="59" spans="1:210" ht="12.75" hidden="1" customHeight="1">
      <c r="A59" s="4" t="s">
        <v>43</v>
      </c>
      <c r="B59" s="59" t="s">
        <v>149</v>
      </c>
      <c r="C59" s="59" t="s">
        <v>25</v>
      </c>
      <c r="D59" s="14" t="s">
        <v>17</v>
      </c>
      <c r="E59" s="32">
        <f>'Penny War Tally'!I35</f>
        <v>0.01</v>
      </c>
      <c r="F59" s="98">
        <f>'Penny War Tally'!K35</f>
        <v>1</v>
      </c>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row>
    <row r="60" spans="1:210" s="3" customFormat="1" ht="12.75" hidden="1" customHeight="1">
      <c r="A60" s="5" t="s">
        <v>32</v>
      </c>
      <c r="B60" s="60" t="s">
        <v>148</v>
      </c>
      <c r="C60" s="60" t="s">
        <v>25</v>
      </c>
      <c r="D60" s="16" t="s">
        <v>19</v>
      </c>
      <c r="E60" s="33">
        <f>'Penny War Tally'!I5</f>
        <v>0</v>
      </c>
      <c r="F60" s="99">
        <f>'Penny War Tally'!K5</f>
        <v>0</v>
      </c>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row>
    <row r="61" spans="1:210" ht="12.75" hidden="1" customHeight="1">
      <c r="A61" s="4" t="s">
        <v>105</v>
      </c>
      <c r="B61" s="59" t="s">
        <v>150</v>
      </c>
      <c r="C61" s="59" t="s">
        <v>25</v>
      </c>
      <c r="D61" s="14" t="s">
        <v>19</v>
      </c>
      <c r="E61" s="32">
        <f>'Penny War Tally'!I7</f>
        <v>0</v>
      </c>
      <c r="F61" s="98">
        <f>'Penny War Tally'!K7</f>
        <v>0</v>
      </c>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row>
    <row r="62" spans="1:210" s="3" customFormat="1" ht="12.75" hidden="1" customHeight="1">
      <c r="A62" s="5" t="s">
        <v>110</v>
      </c>
      <c r="B62" s="60" t="s">
        <v>151</v>
      </c>
      <c r="C62" s="60" t="s">
        <v>25</v>
      </c>
      <c r="D62" s="16" t="s">
        <v>19</v>
      </c>
      <c r="E62" s="33">
        <f>'Penny War Tally'!I9</f>
        <v>0</v>
      </c>
      <c r="F62" s="99">
        <f>'Penny War Tally'!K9</f>
        <v>0</v>
      </c>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row>
    <row r="63" spans="1:210" ht="12.75" hidden="1" customHeight="1">
      <c r="A63" s="4" t="s">
        <v>33</v>
      </c>
      <c r="B63" s="59" t="s">
        <v>152</v>
      </c>
      <c r="C63" s="59" t="s">
        <v>25</v>
      </c>
      <c r="D63" s="14" t="s">
        <v>18</v>
      </c>
      <c r="E63" s="32">
        <f>'Penny War Tally'!I11</f>
        <v>0</v>
      </c>
      <c r="F63" s="98">
        <f>'Penny War Tally'!K11</f>
        <v>0</v>
      </c>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row>
    <row r="64" spans="1:210" s="3" customFormat="1" ht="12.75" hidden="1" customHeight="1">
      <c r="A64" s="4" t="s">
        <v>39</v>
      </c>
      <c r="B64" s="59" t="s">
        <v>150</v>
      </c>
      <c r="C64" s="59" t="s">
        <v>25</v>
      </c>
      <c r="D64" s="14" t="s">
        <v>19</v>
      </c>
      <c r="E64" s="32">
        <f>'Penny War Tally'!I27</f>
        <v>0</v>
      </c>
      <c r="F64" s="98">
        <f>'Penny War Tally'!K27</f>
        <v>0</v>
      </c>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row>
    <row r="65" spans="1:210" ht="12.75" hidden="1" customHeight="1">
      <c r="A65" s="5" t="s">
        <v>103</v>
      </c>
      <c r="B65" s="60" t="s">
        <v>156</v>
      </c>
      <c r="C65" s="60" t="s">
        <v>27</v>
      </c>
      <c r="D65" s="16" t="s">
        <v>18</v>
      </c>
      <c r="E65" s="33">
        <f>'Penny War Tally'!I57</f>
        <v>0</v>
      </c>
      <c r="F65" s="99">
        <f>'Penny War Tally'!K57</f>
        <v>0</v>
      </c>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row>
    <row r="66" spans="1:210" s="3" customFormat="1" ht="12.75" hidden="1" customHeight="1">
      <c r="A66" s="5" t="s">
        <v>55</v>
      </c>
      <c r="B66" s="60" t="s">
        <v>152</v>
      </c>
      <c r="C66" s="60" t="s">
        <v>25</v>
      </c>
      <c r="D66" s="16" t="s">
        <v>18</v>
      </c>
      <c r="E66" s="33">
        <f>'Penny War Tally'!I65</f>
        <v>0</v>
      </c>
      <c r="F66" s="99">
        <f>'Penny War Tally'!K65</f>
        <v>0</v>
      </c>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row>
    <row r="67" spans="1:210" ht="12.75" hidden="1" customHeight="1">
      <c r="A67" s="4" t="s">
        <v>80</v>
      </c>
      <c r="B67" s="59" t="s">
        <v>149</v>
      </c>
      <c r="C67" s="59" t="s">
        <v>27</v>
      </c>
      <c r="D67" s="14" t="s">
        <v>18</v>
      </c>
      <c r="E67" s="32">
        <f>'Penny War Tally'!I99</f>
        <v>0</v>
      </c>
      <c r="F67" s="98">
        <f>'Penny War Tally'!K99</f>
        <v>0</v>
      </c>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row>
    <row r="68" spans="1:210" s="3" customFormat="1" ht="12.75" hidden="1" customHeight="1">
      <c r="A68" s="5" t="s">
        <v>83</v>
      </c>
      <c r="B68" s="60" t="s">
        <v>12</v>
      </c>
      <c r="C68" s="60" t="s">
        <v>25</v>
      </c>
      <c r="D68" s="16" t="s">
        <v>18</v>
      </c>
      <c r="E68" s="33">
        <f>'Penny War Tally'!I105</f>
        <v>0</v>
      </c>
      <c r="F68" s="99">
        <f>'Penny War Tally'!K105</f>
        <v>0</v>
      </c>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row>
    <row r="69" spans="1:210" ht="12.75" hidden="1" customHeight="1">
      <c r="A69" s="4" t="s">
        <v>91</v>
      </c>
      <c r="B69" s="59" t="s">
        <v>150</v>
      </c>
      <c r="C69" s="59" t="s">
        <v>27</v>
      </c>
      <c r="D69" s="14" t="s">
        <v>18</v>
      </c>
      <c r="E69" s="32">
        <f>'Penny War Tally'!I127</f>
        <v>0</v>
      </c>
      <c r="F69" s="98">
        <f>'Penny War Tally'!K127</f>
        <v>0</v>
      </c>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row>
    <row r="70" spans="1:210" s="3" customFormat="1" ht="12.75" customHeight="1">
      <c r="A70" s="4"/>
      <c r="B70" s="59"/>
      <c r="C70" s="59"/>
      <c r="D70" s="14"/>
      <c r="E70" s="32"/>
      <c r="F70" s="98"/>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row>
    <row r="71" spans="1:210" s="3" customFormat="1" ht="12.75" customHeight="1">
      <c r="A71" s="48"/>
      <c r="B71" s="61"/>
      <c r="C71" s="61"/>
      <c r="D71" s="49"/>
      <c r="E71" s="74"/>
      <c r="F71" s="10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row>
    <row r="72" spans="1:210" s="50" customFormat="1" ht="12.75" customHeight="1">
      <c r="A72" s="62"/>
      <c r="B72" s="63"/>
      <c r="C72" s="63"/>
      <c r="D72" s="64"/>
      <c r="E72" s="75"/>
      <c r="F72" s="100"/>
    </row>
    <row r="73" spans="1:210" ht="12.75" customHeight="1">
      <c r="A73" s="65"/>
      <c r="B73" s="66"/>
      <c r="C73" s="66"/>
      <c r="D73" s="67"/>
      <c r="E73" s="34"/>
      <c r="F73" s="101"/>
    </row>
  </sheetData>
  <sheetCalcPr fullCalcOnLoad="1"/>
  <autoFilter ref="A1:F69">
    <filterColumn colId="4">
      <top10 val="10" filterVal="55.87"/>
    </filterColumn>
  </autoFilter>
  <sortState ref="A2:F69">
    <sortCondition descending="1" ref="E3:E69"/>
  </sortState>
  <phoneticPr fontId="1" type="noConversion"/>
  <pageMargins left="0.25" right="0.25" top="0.25" bottom="0.5" header="0.25" footer="0.5"/>
  <drawing r:id="rId1"/>
  <legacy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filterMode="1" enableFormatConditionsCalculation="0"/>
  <dimension ref="A1:HB73"/>
  <sheetViews>
    <sheetView zoomScale="125" workbookViewId="0">
      <pane ySplit="1" topLeftCell="A2" activePane="bottomLeft" state="frozen"/>
      <selection pane="bottomLeft" activeCell="G97" sqref="G97"/>
    </sheetView>
  </sheetViews>
  <sheetFormatPr baseColWidth="10" defaultColWidth="10.7109375" defaultRowHeight="12.75" customHeight="1"/>
  <cols>
    <col min="1" max="1" width="15.28515625" style="1" customWidth="1"/>
    <col min="2" max="3" width="8.28515625" style="11" customWidth="1"/>
    <col min="4" max="4" width="8.28515625" style="18" customWidth="1"/>
    <col min="5" max="6" width="8.28515625" style="2" customWidth="1"/>
    <col min="7" max="16384" width="10.7109375" style="2"/>
  </cols>
  <sheetData>
    <row r="1" spans="1:210" s="22" customFormat="1" ht="76" customHeight="1">
      <c r="A1" s="73" t="s">
        <v>101</v>
      </c>
      <c r="B1" s="21" t="s">
        <v>147</v>
      </c>
      <c r="C1" s="21" t="s">
        <v>23</v>
      </c>
      <c r="D1" s="68" t="s">
        <v>24</v>
      </c>
      <c r="E1" s="31" t="s">
        <v>29</v>
      </c>
      <c r="F1" s="37" t="s">
        <v>30</v>
      </c>
      <c r="G1" s="58"/>
      <c r="H1" s="80" t="s">
        <v>113</v>
      </c>
      <c r="I1" s="80">
        <f>'Penny War Tally'!I141</f>
        <v>3771.0600000000004</v>
      </c>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row>
    <row r="2" spans="1:210" s="3" customFormat="1" ht="13">
      <c r="A2" s="4" t="s">
        <v>89</v>
      </c>
      <c r="B2" s="59" t="s">
        <v>158</v>
      </c>
      <c r="C2" s="59" t="s">
        <v>25</v>
      </c>
      <c r="D2" s="14" t="s">
        <v>17</v>
      </c>
      <c r="E2" s="32">
        <f>'Penny War Tally'!I123</f>
        <v>54.18</v>
      </c>
      <c r="F2" s="98">
        <f>'Penny War Tally'!K123</f>
        <v>-5352</v>
      </c>
      <c r="G2" s="102"/>
      <c r="H2" s="7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row>
    <row r="3" spans="1:210" ht="12.75" customHeight="1">
      <c r="A3" s="4" t="s">
        <v>35</v>
      </c>
      <c r="B3" s="59" t="s">
        <v>155</v>
      </c>
      <c r="C3" s="59" t="s">
        <v>25</v>
      </c>
      <c r="D3" s="14" t="s">
        <v>17</v>
      </c>
      <c r="E3" s="32">
        <f>'Penny War Tally'!I19</f>
        <v>40.409999999999997</v>
      </c>
      <c r="F3" s="98">
        <f>'Penny War Tally'!K19</f>
        <v>-3668.9999999999995</v>
      </c>
      <c r="G3" s="102"/>
      <c r="H3" s="79"/>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50"/>
      <c r="FE3" s="50"/>
      <c r="FF3" s="50"/>
      <c r="FG3" s="50"/>
      <c r="FH3" s="50"/>
      <c r="FI3" s="50"/>
      <c r="FJ3" s="50"/>
      <c r="FK3" s="50"/>
      <c r="FL3" s="50"/>
      <c r="FM3" s="50"/>
      <c r="FN3" s="50"/>
      <c r="FO3" s="50"/>
      <c r="FP3" s="50"/>
      <c r="FQ3" s="50"/>
      <c r="FR3" s="50"/>
      <c r="FS3" s="50"/>
      <c r="FT3" s="50"/>
      <c r="FU3" s="50"/>
      <c r="FV3" s="50"/>
      <c r="FW3" s="50"/>
      <c r="FX3" s="50"/>
      <c r="FY3" s="50"/>
      <c r="FZ3" s="50"/>
      <c r="GA3" s="50"/>
      <c r="GB3" s="50"/>
      <c r="GC3" s="50"/>
      <c r="GD3" s="50"/>
      <c r="GE3" s="50"/>
      <c r="GF3" s="50"/>
      <c r="GG3" s="50"/>
      <c r="GH3" s="50"/>
      <c r="GI3" s="50"/>
      <c r="GJ3" s="50"/>
      <c r="GK3" s="50"/>
      <c r="GL3" s="50"/>
      <c r="GM3" s="50"/>
      <c r="GN3" s="50"/>
      <c r="GO3" s="50"/>
      <c r="GP3" s="50"/>
      <c r="GQ3" s="50"/>
      <c r="GR3" s="50"/>
      <c r="GS3" s="50"/>
      <c r="GT3" s="50"/>
      <c r="GU3" s="50"/>
      <c r="GV3" s="50"/>
      <c r="GW3" s="50"/>
      <c r="GX3" s="50"/>
      <c r="GY3" s="50"/>
      <c r="GZ3" s="50"/>
      <c r="HA3" s="50"/>
      <c r="HB3" s="50"/>
    </row>
    <row r="4" spans="1:210" s="3" customFormat="1" ht="12.75" customHeight="1">
      <c r="A4" s="5" t="s">
        <v>46</v>
      </c>
      <c r="B4" s="60" t="s">
        <v>155</v>
      </c>
      <c r="C4" s="60" t="s">
        <v>25</v>
      </c>
      <c r="D4" s="16" t="s">
        <v>17</v>
      </c>
      <c r="E4" s="33">
        <f>'Penny War Tally'!I41</f>
        <v>26.46</v>
      </c>
      <c r="F4" s="99">
        <f>'Penny War Tally'!K41</f>
        <v>-2644</v>
      </c>
      <c r="G4" s="102"/>
      <c r="H4" s="79"/>
      <c r="I4" s="77"/>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row>
    <row r="5" spans="1:210" ht="12.75" customHeight="1">
      <c r="A5" s="5" t="s">
        <v>81</v>
      </c>
      <c r="B5" s="60" t="s">
        <v>152</v>
      </c>
      <c r="C5" s="60" t="s">
        <v>25</v>
      </c>
      <c r="D5" s="16" t="s">
        <v>17</v>
      </c>
      <c r="E5" s="33">
        <f>'Penny War Tally'!I101</f>
        <v>17.64</v>
      </c>
      <c r="F5" s="99">
        <f>'Penny War Tally'!K101</f>
        <v>-996</v>
      </c>
      <c r="G5" s="102"/>
      <c r="H5" s="50"/>
      <c r="I5" s="78"/>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row>
    <row r="6" spans="1:210" s="3" customFormat="1" ht="12.75" customHeight="1">
      <c r="A6" s="4" t="s">
        <v>93</v>
      </c>
      <c r="B6" s="59" t="s">
        <v>158</v>
      </c>
      <c r="C6" s="59" t="s">
        <v>25</v>
      </c>
      <c r="D6" s="14" t="s">
        <v>17</v>
      </c>
      <c r="E6" s="32">
        <f>'Penny War Tally'!I131</f>
        <v>7.4399999999999995</v>
      </c>
      <c r="F6" s="98">
        <f>'Penny War Tally'!K131</f>
        <v>-716</v>
      </c>
      <c r="G6" s="102"/>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row>
    <row r="7" spans="1:210" ht="12.75" hidden="1" customHeight="1">
      <c r="A7" s="4" t="s">
        <v>109</v>
      </c>
      <c r="B7" s="59" t="s">
        <v>149</v>
      </c>
      <c r="C7" s="59" t="s">
        <v>25</v>
      </c>
      <c r="D7" s="14" t="s">
        <v>17</v>
      </c>
      <c r="E7" s="32">
        <f>'Penny War Tally'!I111</f>
        <v>5.09</v>
      </c>
      <c r="F7" s="98">
        <f>'Penny War Tally'!K111</f>
        <v>-501</v>
      </c>
      <c r="G7" s="102"/>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row>
    <row r="8" spans="1:210" s="3" customFormat="1" ht="12.75" hidden="1" customHeight="1">
      <c r="A8" s="4" t="s">
        <v>45</v>
      </c>
      <c r="B8" s="59" t="s">
        <v>151</v>
      </c>
      <c r="C8" s="59" t="s">
        <v>25</v>
      </c>
      <c r="D8" s="14" t="s">
        <v>17</v>
      </c>
      <c r="E8" s="32">
        <f>'Penny War Tally'!I39</f>
        <v>8.85</v>
      </c>
      <c r="F8" s="98">
        <f>'Penny War Tally'!K39</f>
        <v>-475</v>
      </c>
      <c r="G8" s="102"/>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row>
    <row r="9" spans="1:210" ht="12.75" hidden="1" customHeight="1">
      <c r="A9" s="4" t="s">
        <v>104</v>
      </c>
      <c r="B9" s="59" t="s">
        <v>150</v>
      </c>
      <c r="C9" s="59" t="s">
        <v>25</v>
      </c>
      <c r="D9" s="14" t="s">
        <v>17</v>
      </c>
      <c r="E9" s="32">
        <f>'Penny War Tally'!I67</f>
        <v>6.68</v>
      </c>
      <c r="F9" s="98">
        <f>'Penny War Tally'!K67</f>
        <v>-402</v>
      </c>
      <c r="G9" s="102"/>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row>
    <row r="10" spans="1:210" s="3" customFormat="1" ht="12.75" hidden="1" customHeight="1">
      <c r="A10" s="5" t="s">
        <v>100</v>
      </c>
      <c r="B10" s="60" t="s">
        <v>156</v>
      </c>
      <c r="C10" s="60" t="s">
        <v>27</v>
      </c>
      <c r="D10" s="16" t="s">
        <v>17</v>
      </c>
      <c r="E10" s="33">
        <f>'Penny War Tally'!I121</f>
        <v>55.87</v>
      </c>
      <c r="F10" s="99">
        <f>'Penny War Tally'!K121</f>
        <v>-303</v>
      </c>
      <c r="G10" s="102"/>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row>
    <row r="11" spans="1:210" ht="12.75" hidden="1" customHeight="1">
      <c r="A11" s="4" t="s">
        <v>54</v>
      </c>
      <c r="B11" s="59" t="s">
        <v>149</v>
      </c>
      <c r="C11" s="59" t="s">
        <v>27</v>
      </c>
      <c r="D11" s="14" t="s">
        <v>17</v>
      </c>
      <c r="E11" s="32">
        <f>'Penny War Tally'!I63</f>
        <v>2.0499999999999998</v>
      </c>
      <c r="F11" s="98">
        <f>'Penny War Tally'!K63</f>
        <v>-175</v>
      </c>
      <c r="G11" s="102"/>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row>
    <row r="12" spans="1:210" s="3" customFormat="1" ht="12.75" hidden="1" customHeight="1">
      <c r="A12" s="5" t="s">
        <v>112</v>
      </c>
      <c r="B12" s="60" t="s">
        <v>158</v>
      </c>
      <c r="C12" s="60" t="s">
        <v>25</v>
      </c>
      <c r="D12" s="16" t="s">
        <v>17</v>
      </c>
      <c r="E12" s="33">
        <f>'Penny War Tally'!I81</f>
        <v>1.57</v>
      </c>
      <c r="F12" s="99">
        <f>'Penny War Tally'!K81</f>
        <v>-143</v>
      </c>
      <c r="G12" s="102"/>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row>
    <row r="13" spans="1:210" ht="12.75" hidden="1" customHeight="1">
      <c r="A13" s="5" t="s">
        <v>42</v>
      </c>
      <c r="B13" s="60" t="s">
        <v>148</v>
      </c>
      <c r="C13" s="60" t="s">
        <v>27</v>
      </c>
      <c r="D13" s="16" t="s">
        <v>17</v>
      </c>
      <c r="E13" s="33">
        <f>'Penny War Tally'!I33</f>
        <v>1.25</v>
      </c>
      <c r="F13" s="99">
        <f>'Penny War Tally'!K33</f>
        <v>-125</v>
      </c>
      <c r="G13" s="102"/>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row>
    <row r="14" spans="1:210" s="3" customFormat="1" ht="12.75" hidden="1" customHeight="1">
      <c r="A14" s="5" t="s">
        <v>36</v>
      </c>
      <c r="B14" s="60" t="s">
        <v>156</v>
      </c>
      <c r="C14" s="60" t="s">
        <v>27</v>
      </c>
      <c r="D14" s="16" t="s">
        <v>17</v>
      </c>
      <c r="E14" s="33">
        <f>'Penny War Tally'!I21</f>
        <v>1.22</v>
      </c>
      <c r="F14" s="99">
        <f>'Penny War Tally'!K21</f>
        <v>-118</v>
      </c>
      <c r="G14" s="102"/>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row>
    <row r="15" spans="1:210" ht="12.75" hidden="1" customHeight="1">
      <c r="A15" s="4" t="s">
        <v>82</v>
      </c>
      <c r="B15" s="59" t="s">
        <v>149</v>
      </c>
      <c r="C15" s="59" t="s">
        <v>25</v>
      </c>
      <c r="D15" s="14" t="s">
        <v>17</v>
      </c>
      <c r="E15" s="32">
        <f>'Penny War Tally'!I103</f>
        <v>1.1100000000000001</v>
      </c>
      <c r="F15" s="98">
        <f>'Penny War Tally'!K103</f>
        <v>-109.00000000000001</v>
      </c>
      <c r="G15" s="102"/>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row>
    <row r="16" spans="1:210" s="3" customFormat="1" ht="12.75" hidden="1" customHeight="1">
      <c r="A16" s="5" t="s">
        <v>44</v>
      </c>
      <c r="B16" s="60" t="s">
        <v>158</v>
      </c>
      <c r="C16" s="60" t="s">
        <v>27</v>
      </c>
      <c r="D16" s="16" t="s">
        <v>17</v>
      </c>
      <c r="E16" s="33">
        <f>'Penny War Tally'!I37</f>
        <v>0.35</v>
      </c>
      <c r="F16" s="99">
        <f>'Penny War Tally'!K37</f>
        <v>-35</v>
      </c>
      <c r="G16" s="102"/>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c r="GA16" s="50"/>
      <c r="GB16" s="50"/>
      <c r="GC16" s="50"/>
      <c r="GD16" s="50"/>
      <c r="GE16" s="50"/>
      <c r="GF16" s="50"/>
      <c r="GG16" s="50"/>
      <c r="GH16" s="50"/>
      <c r="GI16" s="50"/>
      <c r="GJ16" s="50"/>
      <c r="GK16" s="50"/>
      <c r="GL16" s="50"/>
      <c r="GM16" s="50"/>
      <c r="GN16" s="50"/>
      <c r="GO16" s="50"/>
      <c r="GP16" s="50"/>
      <c r="GQ16" s="50"/>
      <c r="GR16" s="50"/>
      <c r="GS16" s="50"/>
      <c r="GT16" s="50"/>
      <c r="GU16" s="50"/>
      <c r="GV16" s="50"/>
      <c r="GW16" s="50"/>
      <c r="GX16" s="50"/>
      <c r="GY16" s="50"/>
      <c r="GZ16" s="50"/>
      <c r="HA16" s="50"/>
      <c r="HB16" s="50"/>
    </row>
    <row r="17" spans="1:210" ht="12.75" hidden="1" customHeight="1">
      <c r="A17" s="4" t="s">
        <v>108</v>
      </c>
      <c r="B17" s="59" t="s">
        <v>150</v>
      </c>
      <c r="C17" s="59" t="s">
        <v>27</v>
      </c>
      <c r="D17" s="14" t="s">
        <v>17</v>
      </c>
      <c r="E17" s="32">
        <f>'Penny War Tally'!I59</f>
        <v>0.3</v>
      </c>
      <c r="F17" s="98">
        <f>'Penny War Tally'!K59</f>
        <v>-30</v>
      </c>
      <c r="G17" s="102"/>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50"/>
      <c r="FZ17" s="50"/>
      <c r="GA17" s="50"/>
      <c r="GB17" s="50"/>
      <c r="GC17" s="50"/>
      <c r="GD17" s="50"/>
      <c r="GE17" s="50"/>
      <c r="GF17" s="50"/>
      <c r="GG17" s="50"/>
      <c r="GH17" s="50"/>
      <c r="GI17" s="50"/>
      <c r="GJ17" s="50"/>
      <c r="GK17" s="50"/>
      <c r="GL17" s="50"/>
      <c r="GM17" s="50"/>
      <c r="GN17" s="50"/>
      <c r="GO17" s="50"/>
      <c r="GP17" s="50"/>
      <c r="GQ17" s="50"/>
      <c r="GR17" s="50"/>
      <c r="GS17" s="50"/>
      <c r="GT17" s="50"/>
      <c r="GU17" s="50"/>
      <c r="GV17" s="50"/>
      <c r="GW17" s="50"/>
      <c r="GX17" s="50"/>
      <c r="GY17" s="50"/>
      <c r="GZ17" s="50"/>
      <c r="HA17" s="50"/>
      <c r="HB17" s="50"/>
    </row>
    <row r="18" spans="1:210" s="3" customFormat="1" ht="12.75" hidden="1" customHeight="1">
      <c r="A18" s="4" t="s">
        <v>95</v>
      </c>
      <c r="B18" s="59" t="s">
        <v>156</v>
      </c>
      <c r="C18" s="59" t="s">
        <v>27</v>
      </c>
      <c r="D18" s="14" t="s">
        <v>17</v>
      </c>
      <c r="E18" s="32">
        <f>'Penny War Tally'!I135</f>
        <v>0.25</v>
      </c>
      <c r="F18" s="98">
        <f>'Penny War Tally'!K135</f>
        <v>-25</v>
      </c>
      <c r="G18" s="102"/>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row>
    <row r="19" spans="1:210" ht="12.75" hidden="1" customHeight="1">
      <c r="A19" s="4" t="s">
        <v>37</v>
      </c>
      <c r="B19" s="59" t="s">
        <v>150</v>
      </c>
      <c r="C19" s="59" t="s">
        <v>25</v>
      </c>
      <c r="D19" s="14" t="s">
        <v>17</v>
      </c>
      <c r="E19" s="32">
        <f>'Penny War Tally'!I23</f>
        <v>0.1</v>
      </c>
      <c r="F19" s="98">
        <f>'Penny War Tally'!K23</f>
        <v>-10</v>
      </c>
      <c r="G19" s="102"/>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50"/>
      <c r="FZ19" s="50"/>
      <c r="GA19" s="50"/>
      <c r="GB19" s="50"/>
      <c r="GC19" s="50"/>
      <c r="GD19" s="50"/>
      <c r="GE19" s="50"/>
      <c r="GF19" s="50"/>
      <c r="GG19" s="50"/>
      <c r="GH19" s="50"/>
      <c r="GI19" s="50"/>
      <c r="GJ19" s="50"/>
      <c r="GK19" s="50"/>
      <c r="GL19" s="50"/>
      <c r="GM19" s="50"/>
      <c r="GN19" s="50"/>
      <c r="GO19" s="50"/>
      <c r="GP19" s="50"/>
      <c r="GQ19" s="50"/>
      <c r="GR19" s="50"/>
      <c r="GS19" s="50"/>
      <c r="GT19" s="50"/>
      <c r="GU19" s="50"/>
      <c r="GV19" s="50"/>
      <c r="GW19" s="50"/>
      <c r="GX19" s="50"/>
      <c r="GY19" s="50"/>
      <c r="GZ19" s="50"/>
      <c r="HA19" s="50"/>
      <c r="HB19" s="50"/>
    </row>
    <row r="20" spans="1:210" s="3" customFormat="1" ht="12.75" hidden="1" customHeight="1">
      <c r="A20" s="5" t="s">
        <v>48</v>
      </c>
      <c r="B20" s="60" t="s">
        <v>158</v>
      </c>
      <c r="C20" s="60" t="s">
        <v>25</v>
      </c>
      <c r="D20" s="16" t="s">
        <v>17</v>
      </c>
      <c r="E20" s="33">
        <f>'Penny War Tally'!I45</f>
        <v>0.1</v>
      </c>
      <c r="F20" s="99">
        <f>'Penny War Tally'!K45</f>
        <v>-10</v>
      </c>
      <c r="G20" s="102"/>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50"/>
      <c r="FZ20" s="50"/>
      <c r="GA20" s="50"/>
      <c r="GB20" s="50"/>
      <c r="GC20" s="50"/>
      <c r="GD20" s="50"/>
      <c r="GE20" s="50"/>
      <c r="GF20" s="50"/>
      <c r="GG20" s="50"/>
      <c r="GH20" s="50"/>
      <c r="GI20" s="50"/>
      <c r="GJ20" s="50"/>
      <c r="GK20" s="50"/>
      <c r="GL20" s="50"/>
      <c r="GM20" s="50"/>
      <c r="GN20" s="50"/>
      <c r="GO20" s="50"/>
      <c r="GP20" s="50"/>
      <c r="GQ20" s="50"/>
      <c r="GR20" s="50"/>
      <c r="GS20" s="50"/>
      <c r="GT20" s="50"/>
      <c r="GU20" s="50"/>
      <c r="GV20" s="50"/>
      <c r="GW20" s="50"/>
      <c r="GX20" s="50"/>
      <c r="GY20" s="50"/>
      <c r="GZ20" s="50"/>
      <c r="HA20" s="50"/>
      <c r="HB20" s="50"/>
    </row>
    <row r="21" spans="1:210" ht="12.75" hidden="1" customHeight="1">
      <c r="A21" s="5" t="s">
        <v>79</v>
      </c>
      <c r="B21" s="60" t="s">
        <v>158</v>
      </c>
      <c r="C21" s="60" t="s">
        <v>27</v>
      </c>
      <c r="D21" s="16" t="s">
        <v>17</v>
      </c>
      <c r="E21" s="33">
        <f>'Penny War Tally'!I97</f>
        <v>0.1</v>
      </c>
      <c r="F21" s="99">
        <f>'Penny War Tally'!K97</f>
        <v>-10</v>
      </c>
      <c r="G21" s="102"/>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row>
    <row r="22" spans="1:210" s="3" customFormat="1" ht="12.75" hidden="1" customHeight="1">
      <c r="A22" s="4" t="s">
        <v>86</v>
      </c>
      <c r="B22" s="59" t="s">
        <v>7</v>
      </c>
      <c r="C22" s="59" t="s">
        <v>25</v>
      </c>
      <c r="D22" s="14" t="s">
        <v>17</v>
      </c>
      <c r="E22" s="32">
        <f>'Penny War Tally'!I115</f>
        <v>0.12000000000000001</v>
      </c>
      <c r="F22" s="98">
        <f>'Penny War Tally'!K115</f>
        <v>-8</v>
      </c>
      <c r="G22" s="102"/>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c r="GA22" s="50"/>
      <c r="GB22" s="50"/>
      <c r="GC22" s="50"/>
      <c r="GD22" s="50"/>
      <c r="GE22" s="50"/>
      <c r="GF22" s="50"/>
      <c r="GG22" s="50"/>
      <c r="GH22" s="50"/>
      <c r="GI22" s="50"/>
      <c r="GJ22" s="50"/>
      <c r="GK22" s="50"/>
      <c r="GL22" s="50"/>
      <c r="GM22" s="50"/>
      <c r="GN22" s="50"/>
      <c r="GO22" s="50"/>
      <c r="GP22" s="50"/>
      <c r="GQ22" s="50"/>
      <c r="GR22" s="50"/>
      <c r="GS22" s="50"/>
      <c r="GT22" s="50"/>
      <c r="GU22" s="50"/>
      <c r="GV22" s="50"/>
      <c r="GW22" s="50"/>
      <c r="GX22" s="50"/>
      <c r="GY22" s="50"/>
      <c r="GZ22" s="50"/>
      <c r="HA22" s="50"/>
      <c r="HB22" s="50"/>
    </row>
    <row r="23" spans="1:210" ht="12.75" hidden="1" customHeight="1">
      <c r="A23" s="4" t="s">
        <v>88</v>
      </c>
      <c r="B23" s="59" t="s">
        <v>149</v>
      </c>
      <c r="C23" s="59" t="s">
        <v>25</v>
      </c>
      <c r="D23" s="14" t="s">
        <v>17</v>
      </c>
      <c r="E23" s="32">
        <f>'Penny War Tally'!I119</f>
        <v>0.13</v>
      </c>
      <c r="F23" s="98">
        <f>'Penny War Tally'!K119</f>
        <v>-7</v>
      </c>
      <c r="G23" s="102"/>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c r="FQ23" s="50"/>
      <c r="FR23" s="50"/>
      <c r="FS23" s="50"/>
      <c r="FT23" s="50"/>
      <c r="FU23" s="50"/>
      <c r="FV23" s="50"/>
      <c r="FW23" s="50"/>
      <c r="FX23" s="50"/>
      <c r="FY23" s="50"/>
      <c r="FZ23" s="50"/>
      <c r="GA23" s="50"/>
      <c r="GB23" s="50"/>
      <c r="GC23" s="50"/>
      <c r="GD23" s="50"/>
      <c r="GE23" s="50"/>
      <c r="GF23" s="50"/>
      <c r="GG23" s="50"/>
      <c r="GH23" s="50"/>
      <c r="GI23" s="50"/>
      <c r="GJ23" s="50"/>
      <c r="GK23" s="50"/>
      <c r="GL23" s="50"/>
      <c r="GM23" s="50"/>
      <c r="GN23" s="50"/>
      <c r="GO23" s="50"/>
      <c r="GP23" s="50"/>
      <c r="GQ23" s="50"/>
      <c r="GR23" s="50"/>
      <c r="GS23" s="50"/>
      <c r="GT23" s="50"/>
      <c r="GU23" s="50"/>
      <c r="GV23" s="50"/>
      <c r="GW23" s="50"/>
      <c r="GX23" s="50"/>
      <c r="GY23" s="50"/>
      <c r="GZ23" s="50"/>
      <c r="HA23" s="50"/>
      <c r="HB23" s="50"/>
    </row>
    <row r="24" spans="1:210" s="3" customFormat="1" ht="12.75" hidden="1" customHeight="1">
      <c r="A24" s="4" t="s">
        <v>47</v>
      </c>
      <c r="B24" s="59" t="s">
        <v>156</v>
      </c>
      <c r="C24" s="59" t="s">
        <v>27</v>
      </c>
      <c r="D24" s="14" t="s">
        <v>17</v>
      </c>
      <c r="E24" s="32">
        <f>'Penny War Tally'!I43</f>
        <v>6.0000000000000005E-2</v>
      </c>
      <c r="F24" s="98">
        <f>'Penny War Tally'!K43</f>
        <v>-4</v>
      </c>
      <c r="G24" s="102"/>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row>
    <row r="25" spans="1:210" ht="12.75" hidden="1" customHeight="1">
      <c r="A25" s="5" t="s">
        <v>32</v>
      </c>
      <c r="B25" s="60" t="s">
        <v>148</v>
      </c>
      <c r="C25" s="60" t="s">
        <v>25</v>
      </c>
      <c r="D25" s="16" t="s">
        <v>19</v>
      </c>
      <c r="E25" s="33">
        <f>'Penny War Tally'!I5</f>
        <v>0</v>
      </c>
      <c r="F25" s="99">
        <f>'Penny War Tally'!K5</f>
        <v>0</v>
      </c>
      <c r="G25" s="102"/>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row>
    <row r="26" spans="1:210" s="3" customFormat="1" ht="12.75" hidden="1" customHeight="1">
      <c r="A26" s="4" t="s">
        <v>105</v>
      </c>
      <c r="B26" s="59" t="s">
        <v>150</v>
      </c>
      <c r="C26" s="59" t="s">
        <v>25</v>
      </c>
      <c r="D26" s="14" t="s">
        <v>19</v>
      </c>
      <c r="E26" s="32">
        <f>'Penny War Tally'!I7</f>
        <v>0</v>
      </c>
      <c r="F26" s="98">
        <f>'Penny War Tally'!K7</f>
        <v>0</v>
      </c>
      <c r="G26" s="102"/>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row>
    <row r="27" spans="1:210" ht="12.75" hidden="1" customHeight="1">
      <c r="A27" s="5" t="s">
        <v>110</v>
      </c>
      <c r="B27" s="60" t="s">
        <v>151</v>
      </c>
      <c r="C27" s="60" t="s">
        <v>25</v>
      </c>
      <c r="D27" s="16" t="s">
        <v>19</v>
      </c>
      <c r="E27" s="33">
        <f>'Penny War Tally'!I9</f>
        <v>0</v>
      </c>
      <c r="F27" s="99">
        <f>'Penny War Tally'!K9</f>
        <v>0</v>
      </c>
      <c r="G27" s="102"/>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row>
    <row r="28" spans="1:210" s="3" customFormat="1" ht="12.75" hidden="1" customHeight="1">
      <c r="A28" s="4" t="s">
        <v>33</v>
      </c>
      <c r="B28" s="59" t="s">
        <v>152</v>
      </c>
      <c r="C28" s="59" t="s">
        <v>25</v>
      </c>
      <c r="D28" s="14" t="s">
        <v>18</v>
      </c>
      <c r="E28" s="32">
        <f>'Penny War Tally'!I11</f>
        <v>0</v>
      </c>
      <c r="F28" s="98">
        <f>'Penny War Tally'!K11</f>
        <v>0</v>
      </c>
      <c r="G28" s="102"/>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row>
    <row r="29" spans="1:210" ht="12.75" hidden="1" customHeight="1">
      <c r="A29" s="4" t="s">
        <v>39</v>
      </c>
      <c r="B29" s="59" t="s">
        <v>150</v>
      </c>
      <c r="C29" s="59" t="s">
        <v>25</v>
      </c>
      <c r="D29" s="14" t="s">
        <v>19</v>
      </c>
      <c r="E29" s="32">
        <f>'Penny War Tally'!I27</f>
        <v>0</v>
      </c>
      <c r="F29" s="98">
        <f>'Penny War Tally'!K27</f>
        <v>0</v>
      </c>
      <c r="G29" s="102"/>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row>
    <row r="30" spans="1:210" s="3" customFormat="1" ht="12.75" hidden="1" customHeight="1">
      <c r="A30" s="5" t="s">
        <v>103</v>
      </c>
      <c r="B30" s="60" t="s">
        <v>156</v>
      </c>
      <c r="C30" s="60" t="s">
        <v>27</v>
      </c>
      <c r="D30" s="16" t="s">
        <v>18</v>
      </c>
      <c r="E30" s="33">
        <f>'Penny War Tally'!I57</f>
        <v>0</v>
      </c>
      <c r="F30" s="99">
        <f>'Penny War Tally'!K57</f>
        <v>0</v>
      </c>
      <c r="G30" s="102"/>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row>
    <row r="31" spans="1:210" ht="12.75" hidden="1" customHeight="1">
      <c r="A31" s="5" t="s">
        <v>55</v>
      </c>
      <c r="B31" s="60" t="s">
        <v>152</v>
      </c>
      <c r="C31" s="60" t="s">
        <v>25</v>
      </c>
      <c r="D31" s="16" t="s">
        <v>18</v>
      </c>
      <c r="E31" s="33">
        <f>'Penny War Tally'!I65</f>
        <v>0</v>
      </c>
      <c r="F31" s="99">
        <f>'Penny War Tally'!K65</f>
        <v>0</v>
      </c>
      <c r="G31" s="102"/>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c r="FQ31" s="50"/>
      <c r="FR31" s="50"/>
      <c r="FS31" s="50"/>
      <c r="FT31" s="50"/>
      <c r="FU31" s="50"/>
      <c r="FV31" s="50"/>
      <c r="FW31" s="50"/>
      <c r="FX31" s="50"/>
      <c r="FY31" s="50"/>
      <c r="FZ31" s="50"/>
      <c r="GA31" s="50"/>
      <c r="GB31" s="50"/>
      <c r="GC31" s="50"/>
      <c r="GD31" s="50"/>
      <c r="GE31" s="50"/>
      <c r="GF31" s="50"/>
      <c r="GG31" s="50"/>
      <c r="GH31" s="50"/>
      <c r="GI31" s="50"/>
      <c r="GJ31" s="50"/>
      <c r="GK31" s="50"/>
      <c r="GL31" s="50"/>
      <c r="GM31" s="50"/>
      <c r="GN31" s="50"/>
      <c r="GO31" s="50"/>
      <c r="GP31" s="50"/>
      <c r="GQ31" s="50"/>
      <c r="GR31" s="50"/>
      <c r="GS31" s="50"/>
      <c r="GT31" s="50"/>
      <c r="GU31" s="50"/>
      <c r="GV31" s="50"/>
      <c r="GW31" s="50"/>
      <c r="GX31" s="50"/>
      <c r="GY31" s="50"/>
      <c r="GZ31" s="50"/>
      <c r="HA31" s="50"/>
      <c r="HB31" s="50"/>
    </row>
    <row r="32" spans="1:210" s="3" customFormat="1" ht="12.75" hidden="1" customHeight="1">
      <c r="A32" s="4" t="s">
        <v>80</v>
      </c>
      <c r="B32" s="59" t="s">
        <v>149</v>
      </c>
      <c r="C32" s="59" t="s">
        <v>27</v>
      </c>
      <c r="D32" s="14" t="s">
        <v>18</v>
      </c>
      <c r="E32" s="32">
        <f>'Penny War Tally'!I99</f>
        <v>0</v>
      </c>
      <c r="F32" s="98">
        <f>'Penny War Tally'!K99</f>
        <v>0</v>
      </c>
      <c r="G32" s="102"/>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0"/>
      <c r="CU32" s="50"/>
      <c r="CV32" s="50"/>
      <c r="CW32" s="50"/>
      <c r="CX32" s="50"/>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c r="FQ32" s="50"/>
      <c r="FR32" s="50"/>
      <c r="FS32" s="50"/>
      <c r="FT32" s="50"/>
      <c r="FU32" s="50"/>
      <c r="FV32" s="50"/>
      <c r="FW32" s="50"/>
      <c r="FX32" s="50"/>
      <c r="FY32" s="50"/>
      <c r="FZ32" s="50"/>
      <c r="GA32" s="50"/>
      <c r="GB32" s="50"/>
      <c r="GC32" s="50"/>
      <c r="GD32" s="50"/>
      <c r="GE32" s="50"/>
      <c r="GF32" s="50"/>
      <c r="GG32" s="50"/>
      <c r="GH32" s="50"/>
      <c r="GI32" s="50"/>
      <c r="GJ32" s="50"/>
      <c r="GK32" s="50"/>
      <c r="GL32" s="50"/>
      <c r="GM32" s="50"/>
      <c r="GN32" s="50"/>
      <c r="GO32" s="50"/>
      <c r="GP32" s="50"/>
      <c r="GQ32" s="50"/>
      <c r="GR32" s="50"/>
      <c r="GS32" s="50"/>
      <c r="GT32" s="50"/>
      <c r="GU32" s="50"/>
      <c r="GV32" s="50"/>
      <c r="GW32" s="50"/>
      <c r="GX32" s="50"/>
      <c r="GY32" s="50"/>
      <c r="GZ32" s="50"/>
      <c r="HA32" s="50"/>
      <c r="HB32" s="50"/>
    </row>
    <row r="33" spans="1:210" ht="12.75" hidden="1" customHeight="1">
      <c r="A33" s="5" t="s">
        <v>83</v>
      </c>
      <c r="B33" s="60" t="s">
        <v>12</v>
      </c>
      <c r="C33" s="60" t="s">
        <v>25</v>
      </c>
      <c r="D33" s="16" t="s">
        <v>18</v>
      </c>
      <c r="E33" s="33">
        <f>'Penny War Tally'!I105</f>
        <v>0</v>
      </c>
      <c r="F33" s="99">
        <f>'Penny War Tally'!K105</f>
        <v>0</v>
      </c>
      <c r="G33" s="102"/>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row>
    <row r="34" spans="1:210" s="3" customFormat="1" ht="12.75" hidden="1" customHeight="1">
      <c r="A34" s="4" t="s">
        <v>91</v>
      </c>
      <c r="B34" s="59" t="s">
        <v>150</v>
      </c>
      <c r="C34" s="59" t="s">
        <v>27</v>
      </c>
      <c r="D34" s="14" t="s">
        <v>18</v>
      </c>
      <c r="E34" s="32">
        <f>'Penny War Tally'!I127</f>
        <v>0</v>
      </c>
      <c r="F34" s="98">
        <f>'Penny War Tally'!K127</f>
        <v>0</v>
      </c>
      <c r="G34" s="102"/>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row>
    <row r="35" spans="1:210" ht="12.75" hidden="1" customHeight="1">
      <c r="A35" s="4" t="s">
        <v>43</v>
      </c>
      <c r="B35" s="59" t="s">
        <v>149</v>
      </c>
      <c r="C35" s="59" t="s">
        <v>25</v>
      </c>
      <c r="D35" s="14" t="s">
        <v>17</v>
      </c>
      <c r="E35" s="32">
        <f>'Penny War Tally'!I35</f>
        <v>0.01</v>
      </c>
      <c r="F35" s="98">
        <f>'Penny War Tally'!K35</f>
        <v>1</v>
      </c>
      <c r="G35" s="102"/>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row>
    <row r="36" spans="1:210" s="3" customFormat="1" ht="12.75" hidden="1" customHeight="1">
      <c r="A36" s="4" t="s">
        <v>52</v>
      </c>
      <c r="B36" s="59" t="s">
        <v>156</v>
      </c>
      <c r="C36" s="59" t="s">
        <v>25</v>
      </c>
      <c r="D36" s="14" t="s">
        <v>17</v>
      </c>
      <c r="E36" s="32">
        <f>'Penny War Tally'!I55</f>
        <v>0.71</v>
      </c>
      <c r="F36" s="98">
        <f>'Penny War Tally'!K55</f>
        <v>1</v>
      </c>
      <c r="G36" s="102"/>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row>
    <row r="37" spans="1:210" ht="12.75" hidden="1" customHeight="1">
      <c r="A37" s="5" t="s">
        <v>128</v>
      </c>
      <c r="B37" s="60" t="s">
        <v>152</v>
      </c>
      <c r="C37" s="60" t="s">
        <v>25</v>
      </c>
      <c r="D37" s="16" t="s">
        <v>17</v>
      </c>
      <c r="E37" s="33">
        <f>'Penny War Tally'!I77</f>
        <v>0.04</v>
      </c>
      <c r="F37" s="99">
        <f>'Penny War Tally'!K77</f>
        <v>4</v>
      </c>
      <c r="G37" s="102"/>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row>
    <row r="38" spans="1:210" s="3" customFormat="1" ht="12.75" hidden="1" customHeight="1">
      <c r="A38" s="5" t="s">
        <v>51</v>
      </c>
      <c r="B38" s="60" t="s">
        <v>148</v>
      </c>
      <c r="C38" s="60" t="s">
        <v>25</v>
      </c>
      <c r="D38" s="16" t="s">
        <v>17</v>
      </c>
      <c r="E38" s="33">
        <f>'Penny War Tally'!I53</f>
        <v>6.9999999999999993E-2</v>
      </c>
      <c r="F38" s="99">
        <f>'Penny War Tally'!K53</f>
        <v>6.9999999999999991</v>
      </c>
      <c r="G38" s="102"/>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row>
    <row r="39" spans="1:210" ht="12.75" hidden="1" customHeight="1">
      <c r="A39" s="4" t="s">
        <v>78</v>
      </c>
      <c r="B39" s="59" t="s">
        <v>156</v>
      </c>
      <c r="C39" s="59" t="s">
        <v>27</v>
      </c>
      <c r="D39" s="14" t="s">
        <v>17</v>
      </c>
      <c r="E39" s="32">
        <f>'Penny War Tally'!I95</f>
        <v>3.4400000000000004</v>
      </c>
      <c r="F39" s="98">
        <f>'Penny War Tally'!K95</f>
        <v>14</v>
      </c>
      <c r="G39" s="102"/>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row>
    <row r="40" spans="1:210" s="3" customFormat="1" ht="12.75" hidden="1" customHeight="1">
      <c r="A40" s="4" t="s">
        <v>50</v>
      </c>
      <c r="B40" s="59" t="s">
        <v>155</v>
      </c>
      <c r="C40" s="59" t="s">
        <v>25</v>
      </c>
      <c r="D40" s="14" t="s">
        <v>17</v>
      </c>
      <c r="E40" s="32">
        <f>'Penny War Tally'!I51</f>
        <v>0.26</v>
      </c>
      <c r="F40" s="98">
        <f>'Penny War Tally'!K51</f>
        <v>26</v>
      </c>
      <c r="G40" s="102"/>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row>
    <row r="41" spans="1:210" ht="12.75" hidden="1" customHeight="1">
      <c r="A41" s="5" t="s">
        <v>77</v>
      </c>
      <c r="B41" s="60" t="s">
        <v>149</v>
      </c>
      <c r="C41" s="60" t="s">
        <v>25</v>
      </c>
      <c r="D41" s="16" t="s">
        <v>17</v>
      </c>
      <c r="E41" s="33">
        <f>'Penny War Tally'!I93</f>
        <v>0.28999999999999998</v>
      </c>
      <c r="F41" s="99">
        <f>'Penny War Tally'!K93</f>
        <v>28.999999999999996</v>
      </c>
      <c r="G41" s="102"/>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row>
    <row r="42" spans="1:210" s="3" customFormat="1" ht="12.75" hidden="1" customHeight="1">
      <c r="A42" s="4" t="s">
        <v>41</v>
      </c>
      <c r="B42" s="59" t="s">
        <v>156</v>
      </c>
      <c r="C42" s="59" t="s">
        <v>27</v>
      </c>
      <c r="D42" s="14" t="s">
        <v>17</v>
      </c>
      <c r="E42" s="32">
        <f>'Penny War Tally'!I31</f>
        <v>0.5</v>
      </c>
      <c r="F42" s="98">
        <f>'Penny War Tally'!K31</f>
        <v>50</v>
      </c>
      <c r="G42" s="102"/>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row>
    <row r="43" spans="1:210" ht="12.75" hidden="1" customHeight="1">
      <c r="A43" s="5" t="s">
        <v>90</v>
      </c>
      <c r="B43" s="60" t="s">
        <v>150</v>
      </c>
      <c r="C43" s="60" t="s">
        <v>25</v>
      </c>
      <c r="D43" s="16" t="s">
        <v>17</v>
      </c>
      <c r="E43" s="33">
        <f>'Penny War Tally'!I125</f>
        <v>0.61</v>
      </c>
      <c r="F43" s="99">
        <f>'Penny War Tally'!K125</f>
        <v>61</v>
      </c>
      <c r="G43" s="102"/>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row>
    <row r="44" spans="1:210" s="3" customFormat="1" ht="12.75" hidden="1" customHeight="1">
      <c r="A44" s="4" t="s">
        <v>107</v>
      </c>
      <c r="B44" s="59" t="s">
        <v>150</v>
      </c>
      <c r="C44" s="59" t="s">
        <v>25</v>
      </c>
      <c r="D44" s="14" t="s">
        <v>17</v>
      </c>
      <c r="E44" s="32">
        <f>'Penny War Tally'!I79</f>
        <v>3.55</v>
      </c>
      <c r="F44" s="98">
        <f>'Penny War Tally'!K79</f>
        <v>75</v>
      </c>
      <c r="G44" s="102"/>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row>
    <row r="45" spans="1:210" ht="12.75" hidden="1" customHeight="1">
      <c r="A45" s="5" t="s">
        <v>38</v>
      </c>
      <c r="B45" s="60" t="s">
        <v>158</v>
      </c>
      <c r="C45" s="60" t="s">
        <v>25</v>
      </c>
      <c r="D45" s="16" t="s">
        <v>17</v>
      </c>
      <c r="E45" s="33">
        <f>'Penny War Tally'!I25</f>
        <v>1.27</v>
      </c>
      <c r="F45" s="99">
        <f>'Penny War Tally'!K25</f>
        <v>127</v>
      </c>
      <c r="G45" s="102"/>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row>
    <row r="46" spans="1:210" s="3" customFormat="1" ht="12.75" hidden="1" customHeight="1">
      <c r="A46" s="5" t="s">
        <v>94</v>
      </c>
      <c r="B46" s="60" t="s">
        <v>149</v>
      </c>
      <c r="C46" s="60" t="s">
        <v>25</v>
      </c>
      <c r="D46" s="16" t="s">
        <v>17</v>
      </c>
      <c r="E46" s="33">
        <f>'Penny War Tally'!I133</f>
        <v>3.96</v>
      </c>
      <c r="F46" s="99">
        <f>'Penny War Tally'!K133</f>
        <v>226</v>
      </c>
      <c r="G46" s="102"/>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row>
    <row r="47" spans="1:210" ht="12.75" hidden="1" customHeight="1">
      <c r="A47" s="4" t="s">
        <v>74</v>
      </c>
      <c r="B47" s="59" t="s">
        <v>150</v>
      </c>
      <c r="C47" s="59" t="s">
        <v>25</v>
      </c>
      <c r="D47" s="14" t="s">
        <v>17</v>
      </c>
      <c r="E47" s="32">
        <f>'Penny War Tally'!I87</f>
        <v>3.1700000000000004</v>
      </c>
      <c r="F47" s="98">
        <f>'Penny War Tally'!K87</f>
        <v>227</v>
      </c>
      <c r="G47" s="102"/>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row>
    <row r="48" spans="1:210" s="3" customFormat="1" ht="12.75" hidden="1" customHeight="1">
      <c r="A48" s="5" t="s">
        <v>73</v>
      </c>
      <c r="B48" s="60" t="s">
        <v>158</v>
      </c>
      <c r="C48" s="60" t="s">
        <v>27</v>
      </c>
      <c r="D48" s="16" t="s">
        <v>17</v>
      </c>
      <c r="E48" s="33">
        <f>'Penny War Tally'!I85</f>
        <v>7.8800000000000008</v>
      </c>
      <c r="F48" s="99">
        <f>'Penny War Tally'!K85</f>
        <v>358</v>
      </c>
      <c r="G48" s="102"/>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row>
    <row r="49" spans="1:210" ht="12.75" hidden="1" customHeight="1">
      <c r="A49" s="4" t="s">
        <v>71</v>
      </c>
      <c r="B49" s="59" t="s">
        <v>152</v>
      </c>
      <c r="C49" s="59" t="s">
        <v>25</v>
      </c>
      <c r="D49" s="14" t="s">
        <v>17</v>
      </c>
      <c r="E49" s="32">
        <f>'Penny War Tally'!I75</f>
        <v>5.75</v>
      </c>
      <c r="F49" s="98">
        <f>'Penny War Tally'!K75</f>
        <v>525</v>
      </c>
      <c r="G49" s="102"/>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row>
    <row r="50" spans="1:210" s="3" customFormat="1" ht="12.75" hidden="1" customHeight="1">
      <c r="A50" s="5" t="s">
        <v>87</v>
      </c>
      <c r="B50" s="60" t="s">
        <v>152</v>
      </c>
      <c r="C50" s="60" t="s">
        <v>27</v>
      </c>
      <c r="D50" s="16" t="s">
        <v>17</v>
      </c>
      <c r="E50" s="33">
        <f>'Penny War Tally'!I117</f>
        <v>28.02</v>
      </c>
      <c r="F50" s="99">
        <f>'Penny War Tally'!K117</f>
        <v>526</v>
      </c>
      <c r="G50" s="102"/>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row>
    <row r="51" spans="1:210" ht="12.75" hidden="1" customHeight="1">
      <c r="A51" s="5" t="s">
        <v>102</v>
      </c>
      <c r="B51" s="60" t="s">
        <v>151</v>
      </c>
      <c r="C51" s="60" t="s">
        <v>25</v>
      </c>
      <c r="D51" s="16" t="s">
        <v>17</v>
      </c>
      <c r="E51" s="33">
        <f>'Penny War Tally'!I109</f>
        <v>6.3</v>
      </c>
      <c r="F51" s="99">
        <f>'Penny War Tally'!K109</f>
        <v>590</v>
      </c>
      <c r="G51" s="102"/>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row>
    <row r="52" spans="1:210" s="3" customFormat="1" ht="12.75" hidden="1" customHeight="1">
      <c r="A52" s="4" t="s">
        <v>106</v>
      </c>
      <c r="B52" s="59" t="s">
        <v>150</v>
      </c>
      <c r="C52" s="59" t="s">
        <v>25</v>
      </c>
      <c r="D52" s="14" t="s">
        <v>17</v>
      </c>
      <c r="E52" s="32">
        <f>'Penny War Tally'!I15</f>
        <v>11.89</v>
      </c>
      <c r="F52" s="98">
        <f>'Penny War Tally'!K15</f>
        <v>1189</v>
      </c>
      <c r="G52" s="102"/>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row>
    <row r="53" spans="1:210" ht="12.75" hidden="1" customHeight="1">
      <c r="A53" s="4" t="s">
        <v>84</v>
      </c>
      <c r="B53" s="59" t="s">
        <v>150</v>
      </c>
      <c r="C53" s="59" t="s">
        <v>25</v>
      </c>
      <c r="D53" s="14" t="s">
        <v>17</v>
      </c>
      <c r="E53" s="32">
        <f>'Penny War Tally'!I107</f>
        <v>12.6</v>
      </c>
      <c r="F53" s="98">
        <f>'Penny War Tally'!K107</f>
        <v>1240</v>
      </c>
      <c r="G53" s="102"/>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row>
    <row r="54" spans="1:210" s="3" customFormat="1" ht="12.75" hidden="1" customHeight="1">
      <c r="A54" s="5" t="s">
        <v>96</v>
      </c>
      <c r="B54" s="60" t="s">
        <v>16</v>
      </c>
      <c r="C54" s="60" t="s">
        <v>27</v>
      </c>
      <c r="D54" s="16" t="s">
        <v>17</v>
      </c>
      <c r="E54" s="33">
        <f>'Penny War Tally'!I137</f>
        <v>26.28</v>
      </c>
      <c r="F54" s="99">
        <f>'Penny War Tally'!K137</f>
        <v>1378</v>
      </c>
      <c r="G54" s="102"/>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row>
    <row r="55" spans="1:210" ht="12.75" hidden="1" customHeight="1">
      <c r="A55" s="4" t="s">
        <v>72</v>
      </c>
      <c r="B55" s="59" t="s">
        <v>151</v>
      </c>
      <c r="C55" s="59" t="s">
        <v>25</v>
      </c>
      <c r="D55" s="14" t="s">
        <v>17</v>
      </c>
      <c r="E55" s="32">
        <f>'Penny War Tally'!I83</f>
        <v>15.4</v>
      </c>
      <c r="F55" s="98">
        <f>'Penny War Tally'!K83</f>
        <v>1460</v>
      </c>
      <c r="G55" s="102"/>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row>
    <row r="56" spans="1:210" s="3" customFormat="1" ht="12.75" hidden="1" customHeight="1">
      <c r="A56" s="5" t="s">
        <v>40</v>
      </c>
      <c r="B56" s="60" t="s">
        <v>149</v>
      </c>
      <c r="C56" s="60" t="s">
        <v>25</v>
      </c>
      <c r="D56" s="16" t="s">
        <v>17</v>
      </c>
      <c r="E56" s="33">
        <f>'Penny War Tally'!I29</f>
        <v>21.84</v>
      </c>
      <c r="F56" s="99">
        <f>'Penny War Tally'!K29</f>
        <v>1934</v>
      </c>
      <c r="G56" s="102"/>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row>
    <row r="57" spans="1:210" ht="12.75" hidden="1" customHeight="1">
      <c r="A57" s="5" t="s">
        <v>92</v>
      </c>
      <c r="B57" s="60" t="s">
        <v>7</v>
      </c>
      <c r="C57" s="60" t="s">
        <v>25</v>
      </c>
      <c r="D57" s="16" t="s">
        <v>17</v>
      </c>
      <c r="E57" s="33">
        <f>'Penny War Tally'!I129</f>
        <v>43.28</v>
      </c>
      <c r="F57" s="99">
        <f>'Penny War Tally'!K129</f>
        <v>1948.0000000000002</v>
      </c>
      <c r="G57" s="102"/>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row>
    <row r="58" spans="1:210" s="3" customFormat="1" ht="12.75" hidden="1" customHeight="1">
      <c r="A58" s="4" t="s">
        <v>70</v>
      </c>
      <c r="B58" s="59" t="s">
        <v>155</v>
      </c>
      <c r="C58" s="59" t="s">
        <v>25</v>
      </c>
      <c r="D58" s="14" t="s">
        <v>17</v>
      </c>
      <c r="E58" s="32">
        <f>'Penny War Tally'!I71</f>
        <v>36.96</v>
      </c>
      <c r="F58" s="98">
        <f>'Penny War Tally'!K71</f>
        <v>3426</v>
      </c>
      <c r="G58" s="102"/>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50"/>
    </row>
    <row r="59" spans="1:210" ht="12.75" hidden="1" customHeight="1">
      <c r="A59" s="4" t="s">
        <v>123</v>
      </c>
      <c r="B59" s="59" t="s">
        <v>149</v>
      </c>
      <c r="C59" s="59" t="s">
        <v>25</v>
      </c>
      <c r="D59" s="14" t="s">
        <v>17</v>
      </c>
      <c r="E59" s="32">
        <f>'Penny War Tally'!I3</f>
        <v>36.28</v>
      </c>
      <c r="F59" s="98">
        <f>'Penny War Tally'!K3</f>
        <v>3628</v>
      </c>
      <c r="G59" s="102"/>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50"/>
    </row>
    <row r="60" spans="1:210" s="3" customFormat="1" ht="12.75" hidden="1" customHeight="1">
      <c r="A60" s="5" t="s">
        <v>53</v>
      </c>
      <c r="B60" s="60" t="s">
        <v>149</v>
      </c>
      <c r="C60" s="60" t="s">
        <v>25</v>
      </c>
      <c r="D60" s="16" t="s">
        <v>17</v>
      </c>
      <c r="E60" s="33">
        <f>'Penny War Tally'!I61</f>
        <v>41.94</v>
      </c>
      <c r="F60" s="99">
        <f>'Penny War Tally'!K61</f>
        <v>3944</v>
      </c>
      <c r="G60" s="102"/>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row>
    <row r="61" spans="1:210" ht="12.75" hidden="1" customHeight="1">
      <c r="A61" s="5" t="s">
        <v>69</v>
      </c>
      <c r="B61" s="60" t="s">
        <v>7</v>
      </c>
      <c r="C61" s="60" t="s">
        <v>25</v>
      </c>
      <c r="D61" s="16" t="s">
        <v>17</v>
      </c>
      <c r="E61" s="33">
        <f>'Penny War Tally'!I69</f>
        <v>162.10000000000002</v>
      </c>
      <c r="F61" s="99">
        <f>'Penny War Tally'!K69</f>
        <v>5040.0000000000027</v>
      </c>
      <c r="G61" s="102"/>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50"/>
      <c r="EK61" s="50"/>
      <c r="EL61" s="50"/>
      <c r="EM61" s="50"/>
      <c r="EN61" s="50"/>
      <c r="EO61" s="50"/>
      <c r="EP61" s="50"/>
      <c r="EQ61" s="50"/>
      <c r="ER61" s="50"/>
      <c r="ES61" s="50"/>
      <c r="ET61" s="50"/>
      <c r="EU61" s="50"/>
      <c r="EV61" s="50"/>
      <c r="EW61" s="50"/>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50"/>
    </row>
    <row r="62" spans="1:210" s="3" customFormat="1" ht="12.75" hidden="1" customHeight="1">
      <c r="A62" s="4" t="s">
        <v>126</v>
      </c>
      <c r="B62" s="59" t="s">
        <v>150</v>
      </c>
      <c r="C62" s="59" t="s">
        <v>25</v>
      </c>
      <c r="D62" s="14" t="s">
        <v>17</v>
      </c>
      <c r="E62" s="32">
        <f>'Penny War Tally'!I47</f>
        <v>82.05</v>
      </c>
      <c r="F62" s="98">
        <f>'Penny War Tally'!K47</f>
        <v>7345</v>
      </c>
      <c r="G62" s="102"/>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row>
    <row r="63" spans="1:210" ht="12.75" hidden="1" customHeight="1">
      <c r="A63" s="5" t="s">
        <v>75</v>
      </c>
      <c r="B63" s="60" t="s">
        <v>152</v>
      </c>
      <c r="C63" s="60" t="s">
        <v>27</v>
      </c>
      <c r="D63" s="16" t="s">
        <v>17</v>
      </c>
      <c r="E63" s="33">
        <f>'Penny War Tally'!I89</f>
        <v>96.23</v>
      </c>
      <c r="F63" s="99">
        <f>'Penny War Tally'!K89</f>
        <v>9133</v>
      </c>
      <c r="G63" s="102"/>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row>
    <row r="64" spans="1:210" s="3" customFormat="1" ht="12.75" hidden="1" customHeight="1">
      <c r="A64" s="5" t="s">
        <v>34</v>
      </c>
      <c r="B64" s="60" t="s">
        <v>153</v>
      </c>
      <c r="C64" s="60" t="s">
        <v>25</v>
      </c>
      <c r="D64" s="16" t="s">
        <v>17</v>
      </c>
      <c r="E64" s="33">
        <f>'Penny War Tally'!I13</f>
        <v>163.01999999999998</v>
      </c>
      <c r="F64" s="99">
        <f>'Penny War Tally'!K13</f>
        <v>10531.999999999998</v>
      </c>
      <c r="G64" s="102"/>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row>
    <row r="65" spans="1:210" ht="12.75" hidden="1" customHeight="1">
      <c r="A65" s="5" t="s">
        <v>49</v>
      </c>
      <c r="B65" s="60" t="s">
        <v>152</v>
      </c>
      <c r="C65" s="60" t="s">
        <v>25</v>
      </c>
      <c r="D65" s="16" t="s">
        <v>17</v>
      </c>
      <c r="E65" s="33">
        <f>'Penny War Tally'!I49</f>
        <v>224.57</v>
      </c>
      <c r="F65" s="99">
        <f>'Penny War Tally'!K49</f>
        <v>15107</v>
      </c>
      <c r="G65" s="102"/>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row>
    <row r="66" spans="1:210" s="3" customFormat="1" ht="12.75" hidden="1" customHeight="1">
      <c r="A66" s="5" t="s">
        <v>85</v>
      </c>
      <c r="B66" s="60" t="s">
        <v>158</v>
      </c>
      <c r="C66" s="60" t="s">
        <v>25</v>
      </c>
      <c r="D66" s="16" t="s">
        <v>17</v>
      </c>
      <c r="E66" s="33">
        <f>'Penny War Tally'!I113</f>
        <v>592.59999999999991</v>
      </c>
      <c r="F66" s="99">
        <f>'Penny War Tally'!K113</f>
        <v>19020</v>
      </c>
      <c r="G66" s="102"/>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row>
    <row r="67" spans="1:210" ht="12.75" hidden="1" customHeight="1">
      <c r="A67" s="4" t="s">
        <v>76</v>
      </c>
      <c r="B67" s="59" t="s">
        <v>150</v>
      </c>
      <c r="C67" s="59" t="s">
        <v>25</v>
      </c>
      <c r="D67" s="14" t="s">
        <v>17</v>
      </c>
      <c r="E67" s="32">
        <f>'Penny War Tally'!I91</f>
        <v>285.96999999999997</v>
      </c>
      <c r="F67" s="98">
        <f>'Penny War Tally'!K91</f>
        <v>23017</v>
      </c>
      <c r="G67" s="102"/>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row>
    <row r="68" spans="1:210" s="3" customFormat="1" ht="12.75" hidden="1" customHeight="1">
      <c r="A68" s="5" t="s">
        <v>127</v>
      </c>
      <c r="B68" s="60" t="s">
        <v>158</v>
      </c>
      <c r="C68" s="60" t="s">
        <v>25</v>
      </c>
      <c r="D68" s="16" t="s">
        <v>17</v>
      </c>
      <c r="E68" s="33">
        <f>'Penny War Tally'!I73</f>
        <v>751.31000000000006</v>
      </c>
      <c r="F68" s="99">
        <f>'Penny War Tally'!K73</f>
        <v>49611</v>
      </c>
      <c r="G68" s="102"/>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row>
    <row r="69" spans="1:210" ht="12.75" hidden="1" customHeight="1">
      <c r="A69" s="5" t="s">
        <v>111</v>
      </c>
      <c r="B69" s="60" t="s">
        <v>152</v>
      </c>
      <c r="C69" s="60" t="s">
        <v>25</v>
      </c>
      <c r="D69" s="16" t="s">
        <v>17</v>
      </c>
      <c r="E69" s="33">
        <f>'Penny War Tally'!I17</f>
        <v>869.58</v>
      </c>
      <c r="F69" s="99">
        <f>'Penny War Tally'!K17</f>
        <v>66038</v>
      </c>
      <c r="G69" s="102"/>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row>
    <row r="70" spans="1:210" s="3" customFormat="1" ht="12.75" customHeight="1">
      <c r="A70" s="4"/>
      <c r="B70" s="59"/>
      <c r="C70" s="59"/>
      <c r="D70" s="14"/>
      <c r="E70" s="32"/>
      <c r="F70" s="98"/>
      <c r="G70" s="102"/>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row>
    <row r="71" spans="1:210" s="3" customFormat="1" ht="12.75" customHeight="1">
      <c r="A71" s="48"/>
      <c r="B71" s="61"/>
      <c r="C71" s="61"/>
      <c r="D71" s="49"/>
      <c r="E71" s="74"/>
      <c r="F71" s="10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row>
    <row r="72" spans="1:210" s="50" customFormat="1" ht="12.75" customHeight="1">
      <c r="A72" s="62"/>
      <c r="B72" s="63"/>
      <c r="C72" s="63"/>
      <c r="D72" s="64"/>
      <c r="E72" s="75"/>
      <c r="F72" s="100"/>
    </row>
    <row r="73" spans="1:210" ht="12.75" customHeight="1">
      <c r="A73" s="65"/>
      <c r="B73" s="66"/>
      <c r="C73" s="66"/>
      <c r="D73" s="67"/>
      <c r="E73" s="34"/>
      <c r="F73" s="101"/>
    </row>
  </sheetData>
  <sheetCalcPr fullCalcOnLoad="1"/>
  <autoFilter ref="A1:F69">
    <filterColumn colId="5">
      <customFilters and="1">
        <customFilter operator="greaterThanOrEqual" val="-5352"/>
        <customFilter operator="lessThanOrEqual" val="-716"/>
      </customFilters>
    </filterColumn>
  </autoFilter>
  <sortState ref="A2:F69">
    <sortCondition ref="F3:F69"/>
  </sortState>
  <phoneticPr fontId="1" type="noConversion"/>
  <pageMargins left="0.25" right="0.25" top="0.25" bottom="0.5" header="0.25" footer="0.5"/>
  <drawing r:id="rId1"/>
  <legacyDrawing r:id="rId2"/>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6"/>
  <sheetViews>
    <sheetView zoomScale="125" workbookViewId="0">
      <selection activeCell="L30" sqref="L30"/>
    </sheetView>
  </sheetViews>
  <sheetFormatPr baseColWidth="10" defaultRowHeight="13"/>
  <cols>
    <col min="1" max="1" width="8.28515625" style="2" customWidth="1"/>
    <col min="2" max="7" width="10.28515625" style="2" customWidth="1"/>
    <col min="8" max="16384" width="10.7109375" style="2"/>
  </cols>
  <sheetData>
    <row r="1" spans="1:8" ht="60">
      <c r="A1" s="84" t="s">
        <v>115</v>
      </c>
      <c r="B1" s="69" t="s">
        <v>116</v>
      </c>
      <c r="C1" s="69" t="s">
        <v>119</v>
      </c>
      <c r="D1" s="69" t="s">
        <v>120</v>
      </c>
      <c r="E1" s="69" t="s">
        <v>121</v>
      </c>
      <c r="F1" s="69" t="s">
        <v>122</v>
      </c>
      <c r="G1" s="85" t="s">
        <v>114</v>
      </c>
      <c r="H1" s="86"/>
    </row>
    <row r="2" spans="1:8">
      <c r="A2" s="70">
        <v>2008</v>
      </c>
      <c r="B2" s="81">
        <v>249.53</v>
      </c>
      <c r="C2" s="81">
        <v>621.04</v>
      </c>
      <c r="D2" s="81">
        <v>537.79999999999995</v>
      </c>
      <c r="E2" s="81">
        <v>752.87</v>
      </c>
      <c r="F2" s="81">
        <v>1384.73</v>
      </c>
      <c r="G2" s="81">
        <f>SUM(B2:F2)</f>
        <v>3545.97</v>
      </c>
      <c r="H2" s="87"/>
    </row>
    <row r="3" spans="1:8">
      <c r="A3" s="71">
        <v>2009</v>
      </c>
      <c r="B3" s="82">
        <v>314.11</v>
      </c>
      <c r="C3" s="82">
        <v>402.93</v>
      </c>
      <c r="D3" s="82">
        <v>549.21</v>
      </c>
      <c r="E3" s="82">
        <v>689.32</v>
      </c>
      <c r="F3" s="88">
        <v>2499.9299999999998</v>
      </c>
      <c r="G3" s="82">
        <f>SUM(B3:F3)</f>
        <v>4455.5</v>
      </c>
      <c r="H3" s="87"/>
    </row>
    <row r="4" spans="1:8" ht="14" thickBot="1">
      <c r="A4" s="72">
        <v>2010</v>
      </c>
      <c r="B4" s="83">
        <f>'Penny War Tally'!C141</f>
        <v>426.90000000000003</v>
      </c>
      <c r="C4" s="83">
        <f>'Penny War Tally'!D141</f>
        <v>511.53000000000014</v>
      </c>
      <c r="D4" s="83">
        <f>'Penny War Tally'!E141</f>
        <v>549.46</v>
      </c>
      <c r="E4" s="83">
        <f>'Penny War Tally'!F141</f>
        <v>1218.8499999999999</v>
      </c>
      <c r="F4" s="83">
        <f>'Penny War Tally'!G141</f>
        <v>1064.3199999999995</v>
      </c>
      <c r="G4" s="92">
        <f>'Penny War Tally'!I141</f>
        <v>3771.0600000000004</v>
      </c>
      <c r="H4" s="91"/>
    </row>
    <row r="5" spans="1:8" ht="14" thickTop="1">
      <c r="A5" s="93" t="s">
        <v>117</v>
      </c>
      <c r="B5" s="94">
        <f t="shared" ref="B5:G5" si="0">AVERAGE(B2:B4)</f>
        <v>330.18</v>
      </c>
      <c r="C5" s="94">
        <f t="shared" si="0"/>
        <v>511.83333333333343</v>
      </c>
      <c r="D5" s="94">
        <f t="shared" si="0"/>
        <v>545.49</v>
      </c>
      <c r="E5" s="94">
        <f t="shared" si="0"/>
        <v>887.01333333333332</v>
      </c>
      <c r="F5" s="95">
        <f t="shared" si="0"/>
        <v>1649.6599999999999</v>
      </c>
      <c r="G5" s="94">
        <f t="shared" si="0"/>
        <v>3924.1766666666663</v>
      </c>
      <c r="H5" s="96"/>
    </row>
    <row r="6" spans="1:8">
      <c r="A6" s="89"/>
      <c r="B6" s="97"/>
      <c r="C6" s="90"/>
      <c r="D6" s="90"/>
      <c r="E6" s="90"/>
      <c r="F6" s="90"/>
      <c r="G6" s="90"/>
      <c r="H6" s="91"/>
    </row>
  </sheetData>
  <sheetCalcPr fullCalcOnLoad="1"/>
  <phoneticPr fontId="1" type="noConversion"/>
  <pageMargins left="0.75" right="0.75" top="1" bottom="1" header="0.5" footer="0.5"/>
  <ignoredErrors>
    <ignoredError sqref="G2:G3" formulaRange="1"/>
  </ignoredErrors>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vt:lpstr>
      <vt:lpstr>Penny War Tally</vt:lpstr>
      <vt:lpstr>Stats</vt:lpstr>
      <vt:lpstr>Stats (sorted)</vt:lpstr>
      <vt:lpstr>Most Points</vt:lpstr>
      <vt:lpstr>Biggest MoneyMaker</vt:lpstr>
      <vt:lpstr>Biggest Loser</vt:lpstr>
      <vt:lpstr>Annual Totals (graph)</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Jankowski</dc:creator>
  <cp:lastModifiedBy>Lori Jankowski</cp:lastModifiedBy>
  <cp:lastPrinted>2010-02-01T21:47:43Z</cp:lastPrinted>
  <dcterms:created xsi:type="dcterms:W3CDTF">2009-03-03T23:00:16Z</dcterms:created>
  <dcterms:modified xsi:type="dcterms:W3CDTF">2010-08-07T17:19:52Z</dcterms:modified>
</cp:coreProperties>
</file>